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B:\ASB - DOE\DOE Road Safety\CHS Road safety\CHS 201819\Web uploads\"/>
    </mc:Choice>
  </mc:AlternateContent>
  <bookViews>
    <workbookView xWindow="0" yWindow="0" windowWidth="24000" windowHeight="9135"/>
  </bookViews>
  <sheets>
    <sheet name="Cover" sheetId="10" r:id="rId1"/>
    <sheet name="Contents" sheetId="12" r:id="rId2"/>
    <sheet name="20mph" sheetId="1" r:id="rId3"/>
    <sheet name="speed limit" sheetId="2" r:id="rId4"/>
    <sheet name="Mobile phone usage - moving" sheetId="3" r:id="rId5"/>
    <sheet name="Mobile phone usage - stationary" sheetId="4" r:id="rId6"/>
    <sheet name="Mobile phone usage - overall" sheetId="5" r:id="rId7"/>
    <sheet name="Mobile phone risks" sheetId="6" r:id="rId8"/>
    <sheet name="Mobile phone-stopped by police" sheetId="7" r:id="rId9"/>
    <sheet name="Mobile phone use - penalty" sheetId="9" r:id="rId10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1" i="12" l="1"/>
  <c r="E17" i="5" l="1"/>
  <c r="Q6" i="6" l="1"/>
  <c r="Q8" i="4"/>
  <c r="K30" i="4"/>
  <c r="K14" i="4"/>
  <c r="E28" i="3"/>
  <c r="K32" i="2"/>
  <c r="E29" i="2"/>
  <c r="K18" i="2"/>
  <c r="Q5" i="2"/>
  <c r="E28" i="2"/>
  <c r="K12" i="2"/>
  <c r="E10" i="2"/>
  <c r="Q6" i="2"/>
  <c r="Q8" i="2"/>
  <c r="Q7" i="2"/>
  <c r="Q4" i="2"/>
  <c r="Q10" i="3"/>
  <c r="Q9" i="3"/>
  <c r="Q8" i="3"/>
  <c r="Q7" i="3"/>
  <c r="Q6" i="3"/>
  <c r="Q5" i="3"/>
  <c r="Q4" i="3"/>
  <c r="Q10" i="4"/>
  <c r="Q7" i="4"/>
  <c r="Q5" i="4"/>
  <c r="E29" i="4"/>
  <c r="K13" i="4"/>
  <c r="Q9" i="4"/>
  <c r="Q6" i="4"/>
  <c r="Q4" i="4"/>
  <c r="Q10" i="5"/>
  <c r="Q9" i="5"/>
  <c r="Q8" i="5"/>
  <c r="Q7" i="5"/>
  <c r="Q6" i="5"/>
  <c r="Q5" i="5"/>
  <c r="Q4" i="5"/>
  <c r="Q9" i="6"/>
  <c r="Q11" i="6"/>
  <c r="Q10" i="6"/>
  <c r="Q8" i="6"/>
  <c r="Q7" i="6"/>
  <c r="Q5" i="6"/>
  <c r="Q4" i="6"/>
  <c r="E14" i="6"/>
  <c r="F30" i="9" l="1"/>
  <c r="F29" i="9"/>
  <c r="F28" i="9"/>
  <c r="F27" i="9"/>
  <c r="F26" i="9"/>
  <c r="F25" i="9"/>
  <c r="F24" i="9"/>
  <c r="F23" i="9"/>
  <c r="F22" i="9"/>
  <c r="F21" i="9"/>
  <c r="F20" i="9"/>
  <c r="F19" i="9"/>
  <c r="F18" i="9"/>
  <c r="F6" i="9"/>
  <c r="F9" i="9"/>
  <c r="F8" i="9"/>
  <c r="F7" i="9"/>
  <c r="F5" i="7"/>
  <c r="F28" i="7"/>
  <c r="F27" i="7"/>
  <c r="F26" i="7"/>
  <c r="F25" i="7"/>
  <c r="F24" i="7"/>
  <c r="F23" i="7"/>
  <c r="F22" i="7"/>
  <c r="F17" i="7"/>
  <c r="F16" i="7"/>
  <c r="F15" i="7"/>
  <c r="F14" i="7"/>
  <c r="F13" i="7"/>
  <c r="F12" i="7"/>
  <c r="F11" i="7"/>
  <c r="F10" i="7"/>
  <c r="F9" i="7"/>
  <c r="F8" i="7"/>
  <c r="F7" i="7"/>
  <c r="F6" i="7"/>
  <c r="E8" i="5"/>
  <c r="K51" i="6"/>
  <c r="K41" i="6"/>
  <c r="K50" i="6"/>
  <c r="K40" i="6"/>
  <c r="K49" i="6"/>
  <c r="K39" i="6"/>
  <c r="K48" i="6"/>
  <c r="K38" i="6"/>
  <c r="K47" i="6"/>
  <c r="K37" i="6"/>
  <c r="K46" i="6"/>
  <c r="K36" i="6"/>
  <c r="K45" i="6"/>
  <c r="K35" i="6"/>
  <c r="K44" i="6"/>
  <c r="K34" i="6"/>
  <c r="E51" i="6"/>
  <c r="E41" i="6"/>
  <c r="E50" i="6"/>
  <c r="E40" i="6"/>
  <c r="E49" i="6"/>
  <c r="E39" i="6"/>
  <c r="E48" i="6"/>
  <c r="E38" i="6"/>
  <c r="E47" i="6"/>
  <c r="E37" i="6"/>
  <c r="E46" i="6"/>
  <c r="E36" i="6"/>
  <c r="E45" i="6"/>
  <c r="E35" i="6"/>
  <c r="E44" i="6"/>
  <c r="E34" i="6"/>
  <c r="K31" i="6"/>
  <c r="K21" i="6"/>
  <c r="K11" i="6"/>
  <c r="K30" i="6"/>
  <c r="K20" i="6"/>
  <c r="K10" i="6"/>
  <c r="K29" i="6"/>
  <c r="K19" i="6"/>
  <c r="K9" i="6"/>
  <c r="K28" i="6"/>
  <c r="K18" i="6"/>
  <c r="K8" i="6"/>
  <c r="K27" i="6"/>
  <c r="K17" i="6"/>
  <c r="K7" i="6"/>
  <c r="K26" i="6"/>
  <c r="K16" i="6"/>
  <c r="K6" i="6"/>
  <c r="K25" i="6"/>
  <c r="K15" i="6"/>
  <c r="K5" i="6"/>
  <c r="K24" i="6"/>
  <c r="K14" i="6"/>
  <c r="K4" i="6"/>
  <c r="E31" i="6"/>
  <c r="E21" i="6"/>
  <c r="E11" i="6"/>
  <c r="E30" i="6"/>
  <c r="E20" i="6"/>
  <c r="E10" i="6"/>
  <c r="E29" i="6"/>
  <c r="E19" i="6"/>
  <c r="E9" i="6"/>
  <c r="E28" i="6"/>
  <c r="E18" i="6"/>
  <c r="E8" i="6"/>
  <c r="E27" i="6"/>
  <c r="E17" i="6"/>
  <c r="E7" i="6"/>
  <c r="E26" i="6"/>
  <c r="E16" i="6"/>
  <c r="E6" i="6"/>
  <c r="E25" i="6"/>
  <c r="E15" i="6"/>
  <c r="E5" i="6"/>
  <c r="E24" i="6"/>
  <c r="E4" i="6"/>
  <c r="K34" i="5"/>
  <c r="K18" i="5"/>
  <c r="K33" i="5"/>
  <c r="K17" i="5"/>
  <c r="K32" i="5"/>
  <c r="K16" i="5"/>
  <c r="K31" i="5"/>
  <c r="K15" i="5"/>
  <c r="K30" i="5"/>
  <c r="K14" i="5"/>
  <c r="K29" i="5"/>
  <c r="K13" i="5"/>
  <c r="K28" i="5"/>
  <c r="K12" i="5"/>
  <c r="E34" i="5"/>
  <c r="E18" i="5"/>
  <c r="E33" i="5"/>
  <c r="E32" i="5"/>
  <c r="E16" i="5"/>
  <c r="E31" i="5"/>
  <c r="E15" i="5"/>
  <c r="E30" i="5"/>
  <c r="E14" i="5"/>
  <c r="E29" i="5"/>
  <c r="E13" i="5"/>
  <c r="E28" i="5"/>
  <c r="E12" i="5"/>
  <c r="K26" i="5"/>
  <c r="K10" i="5"/>
  <c r="K25" i="5"/>
  <c r="K9" i="5"/>
  <c r="K24" i="5"/>
  <c r="K8" i="5"/>
  <c r="K23" i="5"/>
  <c r="K7" i="5"/>
  <c r="K22" i="5"/>
  <c r="K6" i="5"/>
  <c r="K21" i="5"/>
  <c r="K5" i="5"/>
  <c r="K20" i="5"/>
  <c r="K4" i="5"/>
  <c r="E26" i="5"/>
  <c r="E10" i="5"/>
  <c r="E25" i="5"/>
  <c r="E9" i="5"/>
  <c r="E24" i="5"/>
  <c r="E23" i="5"/>
  <c r="E7" i="5"/>
  <c r="E22" i="5"/>
  <c r="E6" i="5"/>
  <c r="E21" i="5"/>
  <c r="E5" i="5"/>
  <c r="E20" i="5"/>
  <c r="E4" i="5"/>
  <c r="K34" i="4"/>
  <c r="K33" i="4"/>
  <c r="K32" i="4"/>
  <c r="K31" i="4"/>
  <c r="K29" i="4"/>
  <c r="K28" i="4"/>
  <c r="E28" i="4"/>
  <c r="E5" i="4"/>
  <c r="E34" i="4"/>
  <c r="E33" i="4"/>
  <c r="E32" i="4"/>
  <c r="E31" i="4"/>
  <c r="E30" i="4"/>
  <c r="E22" i="4"/>
  <c r="K26" i="4"/>
  <c r="K25" i="4"/>
  <c r="K24" i="4"/>
  <c r="K23" i="4"/>
  <c r="K22" i="4"/>
  <c r="K21" i="4"/>
  <c r="K20" i="4"/>
  <c r="E26" i="4"/>
  <c r="E25" i="4"/>
  <c r="E24" i="4"/>
  <c r="E23" i="4"/>
  <c r="E21" i="4"/>
  <c r="E20" i="4"/>
  <c r="E4" i="4"/>
  <c r="K12" i="4"/>
  <c r="K18" i="4"/>
  <c r="K17" i="4"/>
  <c r="K16" i="4"/>
  <c r="K15" i="4"/>
  <c r="E16" i="4"/>
  <c r="E18" i="4"/>
  <c r="E17" i="4"/>
  <c r="E15" i="4"/>
  <c r="E14" i="4"/>
  <c r="E13" i="4"/>
  <c r="E12" i="4"/>
  <c r="K4" i="4"/>
  <c r="K10" i="4"/>
  <c r="K9" i="4"/>
  <c r="K8" i="4"/>
  <c r="K7" i="4"/>
  <c r="K6" i="4"/>
  <c r="K5" i="4"/>
  <c r="E10" i="4"/>
  <c r="E9" i="4"/>
  <c r="E8" i="4"/>
  <c r="E7" i="4"/>
  <c r="E6" i="4"/>
  <c r="K34" i="3"/>
  <c r="K33" i="3"/>
  <c r="K32" i="3"/>
  <c r="K31" i="3"/>
  <c r="K30" i="3"/>
  <c r="K29" i="3"/>
  <c r="K28" i="3"/>
  <c r="E34" i="3"/>
  <c r="E33" i="3"/>
  <c r="E32" i="3"/>
  <c r="E31" i="3"/>
  <c r="E30" i="3"/>
  <c r="E29" i="3"/>
  <c r="K20" i="3"/>
  <c r="K26" i="3"/>
  <c r="K25" i="3"/>
  <c r="K24" i="3"/>
  <c r="K23" i="3"/>
  <c r="K22" i="3"/>
  <c r="K21" i="3"/>
  <c r="E22" i="3"/>
  <c r="K18" i="3"/>
  <c r="K17" i="3"/>
  <c r="K16" i="3"/>
  <c r="K15" i="3"/>
  <c r="K14" i="3"/>
  <c r="K13" i="3"/>
  <c r="K12" i="3"/>
  <c r="E12" i="3"/>
  <c r="E18" i="3"/>
  <c r="E17" i="3"/>
  <c r="E16" i="3"/>
  <c r="E15" i="3"/>
  <c r="E14" i="3"/>
  <c r="E13" i="3"/>
  <c r="K4" i="3"/>
  <c r="K10" i="3"/>
  <c r="K9" i="3"/>
  <c r="K8" i="3"/>
  <c r="K7" i="3"/>
  <c r="K6" i="3"/>
  <c r="K5" i="3"/>
  <c r="E4" i="3"/>
  <c r="E8" i="3"/>
  <c r="E26" i="3"/>
  <c r="E25" i="3"/>
  <c r="E24" i="3"/>
  <c r="E23" i="3"/>
  <c r="E21" i="3"/>
  <c r="E20" i="3"/>
  <c r="E10" i="3"/>
  <c r="E9" i="3"/>
  <c r="E7" i="3"/>
  <c r="E6" i="3"/>
  <c r="E5" i="3"/>
  <c r="E8" i="2"/>
  <c r="E7" i="2"/>
  <c r="E6" i="2"/>
  <c r="E5" i="2"/>
  <c r="E4" i="2"/>
  <c r="F6" i="1"/>
  <c r="K31" i="2"/>
  <c r="K30" i="2"/>
  <c r="K29" i="2"/>
  <c r="K28" i="2"/>
  <c r="E32" i="2"/>
  <c r="E31" i="2"/>
  <c r="E30" i="2"/>
  <c r="K22" i="2"/>
  <c r="K26" i="2"/>
  <c r="K25" i="2"/>
  <c r="K24" i="2"/>
  <c r="K23" i="2"/>
  <c r="E22" i="2"/>
  <c r="E26" i="2"/>
  <c r="E25" i="2"/>
  <c r="E24" i="2"/>
  <c r="E23" i="2"/>
  <c r="E20" i="2"/>
  <c r="K20" i="2"/>
  <c r="K19" i="2"/>
  <c r="K17" i="2"/>
  <c r="K16" i="2"/>
  <c r="K6" i="2"/>
  <c r="E19" i="2"/>
  <c r="E18" i="2"/>
  <c r="E17" i="2"/>
  <c r="E16" i="2"/>
  <c r="K10" i="2"/>
  <c r="K14" i="2"/>
  <c r="K13" i="2"/>
  <c r="K11" i="2"/>
  <c r="K8" i="2"/>
  <c r="K7" i="2"/>
  <c r="K5" i="2"/>
  <c r="K4" i="2"/>
  <c r="F16" i="1"/>
  <c r="F15" i="1"/>
  <c r="F14" i="1"/>
  <c r="F13" i="1"/>
  <c r="F12" i="1"/>
  <c r="F11" i="1"/>
  <c r="F10" i="1"/>
  <c r="F9" i="1"/>
  <c r="F8" i="1"/>
  <c r="F7" i="1"/>
  <c r="F5" i="1"/>
  <c r="F29" i="1" l="1"/>
  <c r="F30" i="1"/>
  <c r="F31" i="1"/>
  <c r="F24" i="1"/>
  <c r="F23" i="1"/>
  <c r="F25" i="1" l="1"/>
  <c r="F28" i="1"/>
  <c r="F27" i="1"/>
  <c r="F26" i="1"/>
  <c r="F17" i="1" l="1"/>
</calcChain>
</file>

<file path=xl/sharedStrings.xml><?xml version="1.0" encoding="utf-8"?>
<sst xmlns="http://schemas.openxmlformats.org/spreadsheetml/2006/main" count="626" uniqueCount="125">
  <si>
    <t>Driver</t>
  </si>
  <si>
    <t>Non driver</t>
  </si>
  <si>
    <t>Male</t>
  </si>
  <si>
    <t>Female</t>
  </si>
  <si>
    <t>2018/19</t>
  </si>
  <si>
    <t>SOA Urban</t>
  </si>
  <si>
    <t>SOA Rural</t>
  </si>
  <si>
    <t>Least Deprived Quintile</t>
  </si>
  <si>
    <t>Most Deprived Quintile</t>
  </si>
  <si>
    <t>16-24</t>
  </si>
  <si>
    <t>25-34</t>
  </si>
  <si>
    <t>35-64</t>
  </si>
  <si>
    <t>65 or over</t>
  </si>
  <si>
    <t>Total</t>
  </si>
  <si>
    <t>2017/18</t>
  </si>
  <si>
    <t>Significant?</t>
  </si>
  <si>
    <t>%</t>
  </si>
  <si>
    <t>n</t>
  </si>
  <si>
    <t>Outside Schools</t>
  </si>
  <si>
    <t>Where children play</t>
  </si>
  <si>
    <t>On residential streets</t>
  </si>
  <si>
    <t>Where there are a lot of cyclists or pedestrians</t>
  </si>
  <si>
    <t>In all built up areas</t>
  </si>
  <si>
    <t>On residential roads</t>
  </si>
  <si>
    <t>Nowhere</t>
  </si>
  <si>
    <t>On main roads</t>
  </si>
  <si>
    <t>Other (please state)</t>
  </si>
  <si>
    <t>-</t>
  </si>
  <si>
    <t>Urban</t>
  </si>
  <si>
    <t>Rural</t>
  </si>
  <si>
    <t>Dual Carriageway</t>
  </si>
  <si>
    <t>Motorway</t>
  </si>
  <si>
    <t>Never</t>
  </si>
  <si>
    <t>Proportion of drivers who stated they nomally drive faster than the speed limit by road type 2018/19</t>
  </si>
  <si>
    <t>Hand Held</t>
  </si>
  <si>
    <t>Hands Free</t>
  </si>
  <si>
    <t>Text</t>
  </si>
  <si>
    <t>Other purpose</t>
  </si>
  <si>
    <t>Quick Check</t>
  </si>
  <si>
    <t>None</t>
  </si>
  <si>
    <t>Use</t>
  </si>
  <si>
    <t>Under 65</t>
  </si>
  <si>
    <t>Proportion of drivers who stated they used a mobile phone while driving a moving vehicle by type of use 2018/19</t>
  </si>
  <si>
    <t>Proportion of drivers who stated they used a mobile phone while driving a stationary vehicle by type of use 2018/19</t>
  </si>
  <si>
    <t>Phone usage overall by use type while driving within last 12 months 2018/19</t>
  </si>
  <si>
    <t>Cause a crash</t>
  </si>
  <si>
    <t>Be involved in a crash</t>
  </si>
  <si>
    <t>Notice a danger ahead</t>
  </si>
  <si>
    <t>Able to control vehicle</t>
  </si>
  <si>
    <t>Able to react to manoevres</t>
  </si>
  <si>
    <t>Able to avoid vulnerable road users</t>
  </si>
  <si>
    <t>Aware of speed</t>
  </si>
  <si>
    <t>Stopped by Police</t>
  </si>
  <si>
    <t>Other</t>
  </si>
  <si>
    <t>Non-Driver</t>
  </si>
  <si>
    <t>Least Deprived</t>
  </si>
  <si>
    <t>Most Deprived</t>
  </si>
  <si>
    <t>65 or Over</t>
  </si>
  <si>
    <t>Risks of using a mobile phone while driving 2018/19</t>
  </si>
  <si>
    <t>Proportion of respondents who believe that drivers were more likely to be stopped by police whilst driving when using a mobile phone 2018/19</t>
  </si>
  <si>
    <t>What do you think are the penalties for being caught by the police using a hand-held mobile phone while driving? 2018/19</t>
  </si>
  <si>
    <t>Fine and penalty points</t>
  </si>
  <si>
    <t>Penalty Points</t>
  </si>
  <si>
    <t>Fine</t>
  </si>
  <si>
    <t>Caution</t>
  </si>
  <si>
    <t>Disqualifications</t>
  </si>
  <si>
    <t>Court Summons</t>
  </si>
  <si>
    <t>Penalty is sufficient</t>
  </si>
  <si>
    <t>Penalty should be increased</t>
  </si>
  <si>
    <t>Penalty should be decreased</t>
  </si>
  <si>
    <t>There should be no penalty</t>
  </si>
  <si>
    <t>Is penalty sufficient? 2018/19</t>
  </si>
  <si>
    <t>Do you think that a lower speed limit of 20mph should be more widely used? 2018/19</t>
  </si>
  <si>
    <t>Areas where a 20mph speed limit should be applied</t>
  </si>
  <si>
    <t>Areas where a 20mph speed limit should be applied? 2018/19</t>
  </si>
  <si>
    <t>% yes</t>
  </si>
  <si>
    <t>Road Type</t>
  </si>
  <si>
    <t>Proportion of drivers who stated that they used their mobile phone in a moving vehicle</t>
  </si>
  <si>
    <t>Proportion of drivers who stated that they used their mobile phone in a stationary vehicle</t>
  </si>
  <si>
    <t>Proportion of drivers who stated that they used their mobile phone overall (regardless of moving or stationary)</t>
  </si>
  <si>
    <t>Proportion of drivers who stated they normally drive faster by road type</t>
  </si>
  <si>
    <t>Proportion of respondents who think a 20mph speed limit should be more widely used</t>
  </si>
  <si>
    <t>Proportion of respondents for each risk type</t>
  </si>
  <si>
    <t>Proportion of respondents who think that drivers using a hand-held mobile whilst driving will be caught by police</t>
  </si>
  <si>
    <t>Proportion of respondents who think that the penalty for being caught driving using a hand-held mobile phone should be increased</t>
  </si>
  <si>
    <t>Proportion of respondents for each location type</t>
  </si>
  <si>
    <t xml:space="preserve"> </t>
  </si>
  <si>
    <t>Contents</t>
  </si>
  <si>
    <t>Table 1a Do you think that a lower speed limit of 20mph should be more widely used?</t>
  </si>
  <si>
    <t>Table 1b Areas where a 20mph speed limit should be applied</t>
  </si>
  <si>
    <t xml:space="preserve">Table 2 Which if any if the following road types would you normally drive faster than the speed limit? </t>
  </si>
  <si>
    <t>Table 3 In the last 12 months, have you used your mobile phone in any of the ways listed on the Showcard while you were driving a moving vehicle?</t>
  </si>
  <si>
    <t>Table 4 In the last 12 months, have you used your mobile phone in any of the ways listed on the Showcard while you were driving a stationary vehicle?</t>
  </si>
  <si>
    <t>Table 5 In the last 12 months, have you used your mobile phone in any of the ways listed on the Showcard while you were driving - overall?</t>
  </si>
  <si>
    <t xml:space="preserve">Table 6 What do you think are the risks, if any, associated with using a hand-held mobile phone while driving? </t>
  </si>
  <si>
    <t>Table 8a The PSNI currently give a fixed penalty of £60 fine and 3 penalty points to those caught using a hand-held mobile phone while driving.</t>
  </si>
  <si>
    <t>Table 8b Do you think that the penalty of £60 fine and 3 penalty points to those caught using a hand-held mobile phone should be increased?</t>
  </si>
  <si>
    <t>Table 7a Do you think that it is likely that drivers using a hand-held mobile phone whilst driving will be caught by police?</t>
  </si>
  <si>
    <t>Table 7b What do you think are the penalties for being caught by the police using a hand-held mobile phone while driving?</t>
  </si>
  <si>
    <t>Table 1a</t>
  </si>
  <si>
    <t>Table 1b</t>
  </si>
  <si>
    <t>Speed limit</t>
  </si>
  <si>
    <t>Table 2</t>
  </si>
  <si>
    <t>20 mph</t>
  </si>
  <si>
    <t>Table 3</t>
  </si>
  <si>
    <t>Table 4</t>
  </si>
  <si>
    <t>Table 5</t>
  </si>
  <si>
    <t>Table 6</t>
  </si>
  <si>
    <t>Table 7b</t>
  </si>
  <si>
    <t>Table 8a</t>
  </si>
  <si>
    <t>Table 7a</t>
  </si>
  <si>
    <t>Do you think this penalty is sufficient, or should it be increased or decreased?</t>
  </si>
  <si>
    <t>Table 8b</t>
  </si>
  <si>
    <t>Mobile Phone usage</t>
  </si>
  <si>
    <t>Mobile phone usage -what are the penalties?</t>
  </si>
  <si>
    <t>Mobile phone usage -penalty sufficient?</t>
  </si>
  <si>
    <t>Mobile phone usage -penalty sufficient? By category</t>
  </si>
  <si>
    <t>Mobile phone usage (moving) - By Category</t>
  </si>
  <si>
    <t>Mobile phone usage (stationary) - By Category</t>
  </si>
  <si>
    <t>Mobile phone usage (overall) - By Category</t>
  </si>
  <si>
    <t>Mobile phone risks - By Category</t>
  </si>
  <si>
    <t>Mobile phone usage - likely to be stopped by police - By Category</t>
  </si>
  <si>
    <t>20mph should be more widely used? - By category</t>
  </si>
  <si>
    <t>Which if any if the following road types would you normally drive faster than the speed limit? - By Category</t>
  </si>
  <si>
    <t>Home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</si>
</sst>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0.00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Wingdings"/>
      <charset val="2"/>
    </font>
    <font>
      <sz val="11"/>
      <color theme="1"/>
      <name val="Wingdings"/>
      <charset val="2"/>
    </font>
    <font>
      <sz val="14"/>
      <color theme="1"/>
      <name val="Wingdings"/>
      <charset val="2"/>
    </font>
    <font>
      <u/>
      <sz val="11"/>
      <color theme="10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147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/>
    <xf numFmtId="0" fontId="0" fillId="0" borderId="7" xfId="0" applyBorder="1"/>
    <xf numFmtId="0" fontId="0" fillId="0" borderId="9" xfId="0" applyBorder="1"/>
    <xf numFmtId="0" fontId="1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2" borderId="11" xfId="0" applyFill="1" applyBorder="1"/>
    <xf numFmtId="9" fontId="0" fillId="2" borderId="11" xfId="0" applyNumberFormat="1" applyFill="1" applyBorder="1" applyAlignment="1">
      <alignment horizontal="center"/>
    </xf>
    <xf numFmtId="0" fontId="0" fillId="2" borderId="2" xfId="0" applyFill="1" applyBorder="1"/>
    <xf numFmtId="0" fontId="0" fillId="2" borderId="3" xfId="0" applyFill="1" applyBorder="1"/>
    <xf numFmtId="0" fontId="0" fillId="2" borderId="0" xfId="0" applyFill="1" applyBorder="1"/>
    <xf numFmtId="9" fontId="0" fillId="2" borderId="0" xfId="0" applyNumberFormat="1" applyFill="1" applyBorder="1" applyAlignment="1">
      <alignment horizontal="center"/>
    </xf>
    <xf numFmtId="0" fontId="0" fillId="2" borderId="4" xfId="0" applyFill="1" applyBorder="1"/>
    <xf numFmtId="0" fontId="0" fillId="2" borderId="5" xfId="0" applyFill="1" applyBorder="1"/>
    <xf numFmtId="0" fontId="0" fillId="2" borderId="10" xfId="0" applyFill="1" applyBorder="1"/>
    <xf numFmtId="3" fontId="1" fillId="2" borderId="10" xfId="0" applyNumberFormat="1" applyFont="1" applyFill="1" applyBorder="1" applyAlignment="1">
      <alignment horizontal="center"/>
    </xf>
    <xf numFmtId="0" fontId="0" fillId="2" borderId="6" xfId="0" applyFill="1" applyBorder="1"/>
    <xf numFmtId="0" fontId="1" fillId="2" borderId="10" xfId="0" applyFont="1" applyFill="1" applyBorder="1" applyAlignment="1">
      <alignment horizontal="center"/>
    </xf>
    <xf numFmtId="0" fontId="0" fillId="2" borderId="8" xfId="0" applyFill="1" applyBorder="1"/>
    <xf numFmtId="9" fontId="0" fillId="2" borderId="3" xfId="0" applyNumberForma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3" fontId="0" fillId="2" borderId="4" xfId="0" applyNumberFormat="1" applyFill="1" applyBorder="1" applyAlignment="1">
      <alignment horizontal="center"/>
    </xf>
    <xf numFmtId="0" fontId="1" fillId="2" borderId="9" xfId="0" applyFont="1" applyFill="1" applyBorder="1"/>
    <xf numFmtId="9" fontId="1" fillId="2" borderId="5" xfId="0" applyNumberFormat="1" applyFont="1" applyFill="1" applyBorder="1" applyAlignment="1">
      <alignment horizontal="center"/>
    </xf>
    <xf numFmtId="3" fontId="1" fillId="2" borderId="6" xfId="0" applyNumberFormat="1" applyFont="1" applyFill="1" applyBorder="1" applyAlignment="1">
      <alignment horizontal="center"/>
    </xf>
    <xf numFmtId="9" fontId="0" fillId="2" borderId="1" xfId="0" applyNumberFormat="1" applyFill="1" applyBorder="1" applyAlignment="1">
      <alignment horizontal="center"/>
    </xf>
    <xf numFmtId="3" fontId="0" fillId="2" borderId="2" xfId="0" applyNumberFormat="1" applyFont="1" applyFill="1" applyBorder="1" applyAlignment="1">
      <alignment horizontal="center"/>
    </xf>
    <xf numFmtId="0" fontId="0" fillId="2" borderId="4" xfId="0" applyFont="1" applyFill="1" applyBorder="1" applyAlignment="1">
      <alignment horizontal="center"/>
    </xf>
    <xf numFmtId="0" fontId="0" fillId="2" borderId="9" xfId="0" applyFill="1" applyBorder="1"/>
    <xf numFmtId="0" fontId="0" fillId="2" borderId="5" xfId="0" applyFill="1" applyBorder="1" applyAlignment="1">
      <alignment horizontal="center"/>
    </xf>
    <xf numFmtId="0" fontId="1" fillId="2" borderId="1" xfId="0" applyFont="1" applyFill="1" applyBorder="1"/>
    <xf numFmtId="0" fontId="1" fillId="2" borderId="3" xfId="0" applyFont="1" applyFill="1" applyBorder="1"/>
    <xf numFmtId="0" fontId="1" fillId="2" borderId="5" xfId="0" applyFont="1" applyFill="1" applyBorder="1"/>
    <xf numFmtId="0" fontId="0" fillId="2" borderId="2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0" xfId="0" applyFill="1"/>
    <xf numFmtId="0" fontId="0" fillId="0" borderId="0" xfId="0" applyFill="1"/>
    <xf numFmtId="0" fontId="1" fillId="0" borderId="0" xfId="0" applyFont="1" applyFill="1" applyAlignment="1"/>
    <xf numFmtId="0" fontId="4" fillId="0" borderId="0" xfId="0" applyFont="1" applyAlignment="1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 applyAlignment="1"/>
    <xf numFmtId="0" fontId="2" fillId="0" borderId="0" xfId="0" applyFont="1" applyFill="1" applyAlignment="1"/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vertical="center"/>
    </xf>
    <xf numFmtId="165" fontId="0" fillId="2" borderId="4" xfId="0" applyNumberFormat="1" applyFill="1" applyBorder="1" applyAlignment="1">
      <alignment horizontal="center"/>
    </xf>
    <xf numFmtId="165" fontId="0" fillId="2" borderId="6" xfId="0" applyNumberFormat="1" applyFill="1" applyBorder="1" applyAlignment="1">
      <alignment horizontal="center"/>
    </xf>
    <xf numFmtId="0" fontId="1" fillId="0" borderId="0" xfId="0" applyFont="1"/>
    <xf numFmtId="0" fontId="1" fillId="0" borderId="0" xfId="0" applyFont="1" applyBorder="1" applyAlignment="1"/>
    <xf numFmtId="0" fontId="1" fillId="0" borderId="10" xfId="0" applyFont="1" applyBorder="1" applyAlignment="1"/>
    <xf numFmtId="0" fontId="1" fillId="0" borderId="6" xfId="0" applyFont="1" applyBorder="1" applyAlignment="1"/>
    <xf numFmtId="0" fontId="7" fillId="0" borderId="8" xfId="0" applyFont="1" applyBorder="1" applyAlignment="1"/>
    <xf numFmtId="3" fontId="0" fillId="0" borderId="4" xfId="0" applyNumberFormat="1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1" fillId="0" borderId="5" xfId="0" applyFont="1" applyBorder="1" applyAlignment="1"/>
    <xf numFmtId="0" fontId="4" fillId="0" borderId="9" xfId="0" applyFont="1" applyBorder="1" applyAlignment="1"/>
    <xf numFmtId="3" fontId="1" fillId="0" borderId="6" xfId="0" applyNumberFormat="1" applyFont="1" applyBorder="1" applyAlignment="1">
      <alignment horizontal="center"/>
    </xf>
    <xf numFmtId="9" fontId="0" fillId="0" borderId="3" xfId="0" applyNumberFormat="1" applyFont="1" applyBorder="1" applyAlignment="1">
      <alignment horizontal="center"/>
    </xf>
    <xf numFmtId="164" fontId="0" fillId="0" borderId="3" xfId="0" applyNumberFormat="1" applyFont="1" applyBorder="1" applyAlignment="1">
      <alignment horizontal="center"/>
    </xf>
    <xf numFmtId="9" fontId="0" fillId="0" borderId="0" xfId="0" applyNumberFormat="1" applyFont="1" applyBorder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165" fontId="1" fillId="0" borderId="4" xfId="0" applyNumberFormat="1" applyFont="1" applyBorder="1" applyAlignment="1"/>
    <xf numFmtId="0" fontId="4" fillId="0" borderId="0" xfId="0" applyFont="1" applyBorder="1" applyAlignment="1"/>
    <xf numFmtId="3" fontId="1" fillId="0" borderId="0" xfId="0" applyNumberFormat="1" applyFont="1" applyBorder="1" applyAlignment="1">
      <alignment horizontal="center"/>
    </xf>
    <xf numFmtId="0" fontId="4" fillId="0" borderId="0" xfId="0" applyFont="1"/>
    <xf numFmtId="10" fontId="0" fillId="2" borderId="0" xfId="0" applyNumberFormat="1" applyFill="1"/>
    <xf numFmtId="0" fontId="0" fillId="0" borderId="13" xfId="0" applyBorder="1" applyAlignment="1">
      <alignment horizontal="center"/>
    </xf>
    <xf numFmtId="2" fontId="8" fillId="0" borderId="0" xfId="0" applyNumberFormat="1" applyFont="1" applyFill="1" applyBorder="1" applyAlignment="1">
      <alignment horizontal="center" vertical="center"/>
    </xf>
    <xf numFmtId="3" fontId="0" fillId="2" borderId="4" xfId="0" applyNumberFormat="1" applyFont="1" applyFill="1" applyBorder="1" applyAlignment="1">
      <alignment horizontal="center"/>
    </xf>
    <xf numFmtId="165" fontId="0" fillId="2" borderId="8" xfId="0" applyNumberFormat="1" applyFill="1" applyBorder="1" applyAlignment="1">
      <alignment horizontal="center"/>
    </xf>
    <xf numFmtId="165" fontId="0" fillId="2" borderId="9" xfId="0" applyNumberFormat="1" applyFill="1" applyBorder="1" applyAlignment="1">
      <alignment horizontal="center"/>
    </xf>
    <xf numFmtId="0" fontId="0" fillId="0" borderId="12" xfId="0" applyBorder="1" applyAlignment="1"/>
    <xf numFmtId="0" fontId="0" fillId="0" borderId="13" xfId="0" applyBorder="1" applyAlignment="1"/>
    <xf numFmtId="0" fontId="7" fillId="0" borderId="0" xfId="0" applyFont="1" applyAlignment="1"/>
    <xf numFmtId="165" fontId="8" fillId="0" borderId="8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165" fontId="8" fillId="0" borderId="0" xfId="0" applyNumberFormat="1" applyFont="1" applyFill="1" applyBorder="1" applyAlignment="1">
      <alignment horizontal="center" vertical="center"/>
    </xf>
    <xf numFmtId="0" fontId="10" fillId="2" borderId="4" xfId="0" applyNumberFormat="1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5" fontId="10" fillId="2" borderId="4" xfId="0" applyNumberFormat="1" applyFont="1" applyFill="1" applyBorder="1" applyAlignment="1">
      <alignment horizontal="center"/>
    </xf>
    <xf numFmtId="165" fontId="10" fillId="2" borderId="6" xfId="0" applyNumberFormat="1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1" fillId="2" borderId="1" xfId="0" applyNumberFormat="1" applyFont="1" applyFill="1" applyBorder="1"/>
    <xf numFmtId="0" fontId="0" fillId="2" borderId="11" xfId="0" applyNumberFormat="1" applyFill="1" applyBorder="1"/>
    <xf numFmtId="0" fontId="0" fillId="2" borderId="2" xfId="0" applyNumberFormat="1" applyFill="1" applyBorder="1"/>
    <xf numFmtId="0" fontId="4" fillId="0" borderId="0" xfId="0" applyFont="1" applyFill="1" applyAlignment="1"/>
    <xf numFmtId="0" fontId="0" fillId="0" borderId="14" xfId="0" applyBorder="1" applyAlignment="1">
      <alignment horizontal="center"/>
    </xf>
    <xf numFmtId="0" fontId="0" fillId="0" borderId="3" xfId="0" applyBorder="1"/>
    <xf numFmtId="0" fontId="0" fillId="0" borderId="0" xfId="0" applyBorder="1"/>
    <xf numFmtId="0" fontId="0" fillId="0" borderId="0" xfId="0" applyFill="1" applyBorder="1"/>
    <xf numFmtId="0" fontId="0" fillId="0" borderId="0" xfId="0" applyFill="1" applyBorder="1" applyAlignment="1"/>
    <xf numFmtId="0" fontId="0" fillId="0" borderId="0" xfId="0" applyFill="1" applyBorder="1" applyAlignment="1">
      <alignment horizontal="center"/>
    </xf>
    <xf numFmtId="0" fontId="1" fillId="3" borderId="1" xfId="0" applyFont="1" applyFill="1" applyBorder="1"/>
    <xf numFmtId="0" fontId="0" fillId="3" borderId="11" xfId="0" applyFill="1" applyBorder="1"/>
    <xf numFmtId="9" fontId="0" fillId="3" borderId="11" xfId="0" applyNumberFormat="1" applyFill="1" applyBorder="1" applyAlignment="1">
      <alignment horizontal="center"/>
    </xf>
    <xf numFmtId="0" fontId="0" fillId="3" borderId="2" xfId="0" applyFill="1" applyBorder="1"/>
    <xf numFmtId="0" fontId="1" fillId="3" borderId="3" xfId="0" applyFont="1" applyFill="1" applyBorder="1"/>
    <xf numFmtId="0" fontId="0" fillId="3" borderId="0" xfId="0" applyFill="1" applyBorder="1"/>
    <xf numFmtId="9" fontId="0" fillId="3" borderId="0" xfId="0" applyNumberFormat="1" applyFill="1" applyBorder="1" applyAlignment="1">
      <alignment horizontal="center"/>
    </xf>
    <xf numFmtId="0" fontId="0" fillId="3" borderId="4" xfId="0" applyFill="1" applyBorder="1"/>
    <xf numFmtId="0" fontId="1" fillId="3" borderId="5" xfId="0" applyFont="1" applyFill="1" applyBorder="1"/>
    <xf numFmtId="0" fontId="0" fillId="3" borderId="10" xfId="0" applyFill="1" applyBorder="1"/>
    <xf numFmtId="3" fontId="1" fillId="3" borderId="10" xfId="0" applyNumberFormat="1" applyFont="1" applyFill="1" applyBorder="1" applyAlignment="1">
      <alignment horizontal="center"/>
    </xf>
    <xf numFmtId="0" fontId="0" fillId="3" borderId="6" xfId="0" applyFill="1" applyBorder="1"/>
    <xf numFmtId="0" fontId="8" fillId="2" borderId="4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0" fontId="8" fillId="3" borderId="4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10" fillId="3" borderId="6" xfId="0" applyFont="1" applyFill="1" applyBorder="1" applyAlignment="1">
      <alignment horizontal="center"/>
    </xf>
    <xf numFmtId="0" fontId="0" fillId="3" borderId="8" xfId="0" applyFill="1" applyBorder="1"/>
    <xf numFmtId="9" fontId="0" fillId="3" borderId="3" xfId="0" applyNumberFormat="1" applyFill="1" applyBorder="1" applyAlignment="1">
      <alignment horizontal="center"/>
    </xf>
    <xf numFmtId="3" fontId="0" fillId="3" borderId="4" xfId="0" applyNumberFormat="1" applyFill="1" applyBorder="1" applyAlignment="1">
      <alignment horizontal="center"/>
    </xf>
    <xf numFmtId="165" fontId="0" fillId="3" borderId="4" xfId="0" applyNumberFormat="1" applyFill="1" applyBorder="1" applyAlignment="1">
      <alignment horizontal="center"/>
    </xf>
    <xf numFmtId="165" fontId="10" fillId="3" borderId="4" xfId="0" applyNumberFormat="1" applyFont="1" applyFill="1" applyBorder="1" applyAlignment="1">
      <alignment horizontal="center"/>
    </xf>
    <xf numFmtId="165" fontId="0" fillId="3" borderId="7" xfId="0" applyNumberFormat="1" applyFill="1" applyBorder="1" applyAlignment="1">
      <alignment horizontal="center"/>
    </xf>
    <xf numFmtId="165" fontId="8" fillId="3" borderId="8" xfId="0" applyNumberFormat="1" applyFont="1" applyFill="1" applyBorder="1" applyAlignment="1">
      <alignment horizontal="center" vertical="center"/>
    </xf>
    <xf numFmtId="165" fontId="0" fillId="3" borderId="8" xfId="0" applyNumberFormat="1" applyFill="1" applyBorder="1" applyAlignment="1">
      <alignment horizontal="center"/>
    </xf>
    <xf numFmtId="0" fontId="11" fillId="0" borderId="0" xfId="1" quotePrefix="1"/>
    <xf numFmtId="0" fontId="12" fillId="0" borderId="0" xfId="0" applyFont="1"/>
    <xf numFmtId="0" fontId="11" fillId="0" borderId="0" xfId="1"/>
    <xf numFmtId="0" fontId="13" fillId="0" borderId="0" xfId="0" applyFont="1"/>
    <xf numFmtId="0" fontId="11" fillId="3" borderId="0" xfId="1" applyFill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1" fillId="3" borderId="1" xfId="0" applyFont="1" applyFill="1" applyBorder="1" applyAlignment="1">
      <alignment horizontal="left" vertical="top"/>
    </xf>
    <xf numFmtId="0" fontId="1" fillId="3" borderId="3" xfId="0" applyFont="1" applyFill="1" applyBorder="1" applyAlignment="1">
      <alignment horizontal="left" vertical="top"/>
    </xf>
    <xf numFmtId="0" fontId="1" fillId="0" borderId="2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557114</xdr:colOff>
      <xdr:row>35</xdr:row>
      <xdr:rowOff>142875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824314" cy="6810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605116</xdr:colOff>
      <xdr:row>21</xdr:row>
      <xdr:rowOff>0</xdr:rowOff>
    </xdr:from>
    <xdr:to>
      <xdr:col>15</xdr:col>
      <xdr:colOff>425823</xdr:colOff>
      <xdr:row>32</xdr:row>
      <xdr:rowOff>179295</xdr:rowOff>
    </xdr:to>
    <xdr:pic>
      <xdr:nvPicPr>
        <xdr:cNvPr id="7" name="Picture 6" descr="B:\ASB - DOE\DOE Road Safety\CHS Road safety\CHS 201819\Figure 1.1 for spreadsheet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734" y="3765176"/>
          <a:ext cx="5412441" cy="23196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190500</xdr:colOff>
      <xdr:row>4</xdr:row>
      <xdr:rowOff>31750</xdr:rowOff>
    </xdr:from>
    <xdr:to>
      <xdr:col>13</xdr:col>
      <xdr:colOff>552135</xdr:colOff>
      <xdr:row>15</xdr:row>
      <xdr:rowOff>33456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4250" y="836083"/>
          <a:ext cx="4182218" cy="20972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6165</xdr:colOff>
      <xdr:row>12</xdr:row>
      <xdr:rowOff>91048</xdr:rowOff>
    </xdr:from>
    <xdr:to>
      <xdr:col>20</xdr:col>
      <xdr:colOff>21273</xdr:colOff>
      <xdr:row>22</xdr:row>
      <xdr:rowOff>126766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39694" y="2455489"/>
          <a:ext cx="6099903" cy="19295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59531</xdr:colOff>
      <xdr:row>14</xdr:row>
      <xdr:rowOff>154783</xdr:rowOff>
    </xdr:from>
    <xdr:to>
      <xdr:col>19</xdr:col>
      <xdr:colOff>195104</xdr:colOff>
      <xdr:row>24</xdr:row>
      <xdr:rowOff>33498</xdr:rowOff>
    </xdr:to>
    <xdr:pic>
      <xdr:nvPicPr>
        <xdr:cNvPr id="6" name="Picture 5" descr="B:\ASB - DOE\DOE Road Safety\CHS Road safety\CHS 201819\Moving vehicle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7969" y="2857502"/>
          <a:ext cx="5731510" cy="17837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142875</xdr:colOff>
      <xdr:row>13</xdr:row>
      <xdr:rowOff>95249</xdr:rowOff>
    </xdr:from>
    <xdr:to>
      <xdr:col>19</xdr:col>
      <xdr:colOff>511969</xdr:colOff>
      <xdr:row>23</xdr:row>
      <xdr:rowOff>59531</xdr:rowOff>
    </xdr:to>
    <xdr:pic>
      <xdr:nvPicPr>
        <xdr:cNvPr id="2" name="Picture 1" descr="B:\ASB - DOE\DOE Road Safety\CHS Road safety\CHS 201819\Stationary vehicle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9844" y="2607468"/>
          <a:ext cx="6000750" cy="186928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297656</xdr:colOff>
      <xdr:row>14</xdr:row>
      <xdr:rowOff>47625</xdr:rowOff>
    </xdr:from>
    <xdr:to>
      <xdr:col>18</xdr:col>
      <xdr:colOff>261937</xdr:colOff>
      <xdr:row>32</xdr:row>
      <xdr:rowOff>0</xdr:rowOff>
    </xdr:to>
    <xdr:pic>
      <xdr:nvPicPr>
        <xdr:cNvPr id="4" name="Picture 3" descr="B:\ASB - DOE\DOE Road Safety\CHS Road safety\CHS 201819\Figure 3.1 Mobile phone usage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7062" y="2750344"/>
          <a:ext cx="5060156" cy="33813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428625</xdr:colOff>
      <xdr:row>14</xdr:row>
      <xdr:rowOff>10504</xdr:rowOff>
    </xdr:from>
    <xdr:to>
      <xdr:col>17</xdr:col>
      <xdr:colOff>115981</xdr:colOff>
      <xdr:row>33</xdr:row>
      <xdr:rowOff>134618</xdr:rowOff>
    </xdr:to>
    <xdr:pic>
      <xdr:nvPicPr>
        <xdr:cNvPr id="3" name="Picture 2" descr="B:\ASB - DOE\DOE Road Safety\CHS Road safety\CHS 201819\Figure 4.1 Mobile Phone risks green arrows big numbers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91938" y="2737035"/>
          <a:ext cx="5342825" cy="380314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169333</xdr:colOff>
      <xdr:row>21</xdr:row>
      <xdr:rowOff>116417</xdr:rowOff>
    </xdr:from>
    <xdr:to>
      <xdr:col>17</xdr:col>
      <xdr:colOff>462836</xdr:colOff>
      <xdr:row>30</xdr:row>
      <xdr:rowOff>54076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2083" y="4000500"/>
          <a:ext cx="6431837" cy="165215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</xdr:row>
      <xdr:rowOff>31750</xdr:rowOff>
    </xdr:from>
    <xdr:to>
      <xdr:col>17</xdr:col>
      <xdr:colOff>136261</xdr:colOff>
      <xdr:row>17</xdr:row>
      <xdr:rowOff>91508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11333" y="635000"/>
          <a:ext cx="6242845" cy="2737341"/>
        </a:xfrm>
        <a:prstGeom prst="rect">
          <a:avLst/>
        </a:prstGeom>
      </xdr:spPr>
    </xdr:pic>
    <xdr:clientData/>
  </xdr:twoCellAnchor>
  <xdr:twoCellAnchor editAs="oneCell">
    <xdr:from>
      <xdr:col>13</xdr:col>
      <xdr:colOff>480483</xdr:colOff>
      <xdr:row>5</xdr:row>
      <xdr:rowOff>175683</xdr:rowOff>
    </xdr:from>
    <xdr:to>
      <xdr:col>16</xdr:col>
      <xdr:colOff>589703</xdr:colOff>
      <xdr:row>16</xdr:row>
      <xdr:rowOff>18203</xdr:rowOff>
    </xdr:to>
    <xdr:pic>
      <xdr:nvPicPr>
        <xdr:cNvPr id="3" name="Picture 2" descr="B:\ASB - DOE\DOE Road Safety\CHS Road safety\CHS 201819\Figure 5.1 Being stopped by police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3066" y="1170516"/>
          <a:ext cx="1950720" cy="19380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609602</xdr:colOff>
      <xdr:row>3</xdr:row>
      <xdr:rowOff>31750</xdr:rowOff>
    </xdr:from>
    <xdr:to>
      <xdr:col>12</xdr:col>
      <xdr:colOff>508000</xdr:colOff>
      <xdr:row>12</xdr:row>
      <xdr:rowOff>131234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2" y="645583"/>
          <a:ext cx="3581398" cy="19092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10" zoomScaleNormal="100" workbookViewId="0">
      <selection activeCell="K19" sqref="K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zoomScale="90" zoomScaleNormal="90" workbookViewId="0">
      <selection activeCell="N15" sqref="N15"/>
    </sheetView>
  </sheetViews>
  <sheetFormatPr defaultRowHeight="15" x14ac:dyDescent="0.25"/>
  <cols>
    <col min="1" max="1" width="27.5703125" customWidth="1"/>
    <col min="6" max="6" width="11.28515625" bestFit="1" customWidth="1"/>
  </cols>
  <sheetData>
    <row r="1" spans="1:14" ht="15.75" x14ac:dyDescent="0.25">
      <c r="A1" s="42" t="s">
        <v>95</v>
      </c>
      <c r="N1" s="135" t="s">
        <v>124</v>
      </c>
    </row>
    <row r="2" spans="1:14" ht="15.75" x14ac:dyDescent="0.25">
      <c r="A2" s="42" t="s">
        <v>111</v>
      </c>
    </row>
    <row r="3" spans="1:14" ht="16.5" thickBot="1" x14ac:dyDescent="0.3">
      <c r="A3" s="42"/>
      <c r="H3" s="69" t="s">
        <v>71</v>
      </c>
    </row>
    <row r="4" spans="1:14" x14ac:dyDescent="0.25">
      <c r="A4" s="3"/>
      <c r="B4" s="138" t="s">
        <v>14</v>
      </c>
      <c r="C4" s="137"/>
      <c r="D4" s="136" t="s">
        <v>4</v>
      </c>
      <c r="E4" s="137"/>
      <c r="F4" s="145" t="s">
        <v>15</v>
      </c>
    </row>
    <row r="5" spans="1:14" ht="15.75" thickBot="1" x14ac:dyDescent="0.3">
      <c r="A5" s="4"/>
      <c r="B5" s="7" t="s">
        <v>16</v>
      </c>
      <c r="C5" s="6" t="s">
        <v>17</v>
      </c>
      <c r="D5" s="5" t="s">
        <v>16</v>
      </c>
      <c r="E5" s="6" t="s">
        <v>17</v>
      </c>
      <c r="F5" s="146"/>
    </row>
    <row r="6" spans="1:14" ht="15.75" x14ac:dyDescent="0.25">
      <c r="A6" s="56" t="s">
        <v>67</v>
      </c>
      <c r="B6" s="64">
        <v>0.42880000000000001</v>
      </c>
      <c r="C6" s="57">
        <v>1186</v>
      </c>
      <c r="D6" s="62">
        <v>0.43709999999999999</v>
      </c>
      <c r="E6" s="57">
        <v>1276</v>
      </c>
      <c r="F6" s="66" t="str">
        <f>IF(ABS((D6-B6)/(SQRT((C6+E6)/(C6*E6)*(((C6*B6)+(E6*D6))/(C6+E6))*(1-((C6*B6)+(E6*D6))/(C6+E6)))))&gt;1.96,"ê"," ")</f>
        <v xml:space="preserve"> </v>
      </c>
    </row>
    <row r="7" spans="1:14" ht="15.75" x14ac:dyDescent="0.25">
      <c r="A7" s="56" t="s">
        <v>68</v>
      </c>
      <c r="B7" s="64">
        <v>0.55279999999999996</v>
      </c>
      <c r="C7" s="57">
        <v>1529</v>
      </c>
      <c r="D7" s="62">
        <v>0.5464</v>
      </c>
      <c r="E7" s="57">
        <v>1595</v>
      </c>
      <c r="F7" s="66" t="str">
        <f t="shared" ref="F7:F9" si="0">IF(ABS((D7-B7)/(SQRT((C7+E7)/(C7*E7)*(((C7*B7)+(E7*D7))/(C7+E7))*(1-((C7*B7)+(E7*D7))/(C7+E7)))))&gt;1.96,"ê"," ")</f>
        <v xml:space="preserve"> </v>
      </c>
    </row>
    <row r="8" spans="1:14" ht="15.75" x14ac:dyDescent="0.25">
      <c r="A8" s="56" t="s">
        <v>69</v>
      </c>
      <c r="B8" s="64">
        <v>1.66E-2</v>
      </c>
      <c r="C8" s="57">
        <v>46</v>
      </c>
      <c r="D8" s="62">
        <v>1.5100000000000001E-2</v>
      </c>
      <c r="E8" s="58">
        <v>44</v>
      </c>
      <c r="F8" s="66" t="str">
        <f t="shared" si="0"/>
        <v xml:space="preserve"> </v>
      </c>
    </row>
    <row r="9" spans="1:14" ht="15.75" x14ac:dyDescent="0.25">
      <c r="A9" s="56" t="s">
        <v>70</v>
      </c>
      <c r="B9" s="65">
        <v>1.8E-3</v>
      </c>
      <c r="C9" s="57">
        <v>5</v>
      </c>
      <c r="D9" s="63">
        <v>1.3699999999999999E-3</v>
      </c>
      <c r="E9" s="58">
        <v>4</v>
      </c>
      <c r="F9" s="66" t="str">
        <f t="shared" si="0"/>
        <v xml:space="preserve"> </v>
      </c>
    </row>
    <row r="10" spans="1:14" ht="16.5" thickBot="1" x14ac:dyDescent="0.3">
      <c r="A10" s="60" t="s">
        <v>13</v>
      </c>
      <c r="B10" s="54"/>
      <c r="C10" s="61">
        <v>2766</v>
      </c>
      <c r="D10" s="59"/>
      <c r="E10" s="61">
        <v>2919</v>
      </c>
      <c r="F10" s="55"/>
    </row>
    <row r="11" spans="1:14" ht="15.75" x14ac:dyDescent="0.25">
      <c r="A11" s="67"/>
      <c r="B11" s="53"/>
      <c r="C11" s="68"/>
      <c r="D11" s="53"/>
      <c r="E11" s="68"/>
      <c r="F11" s="53"/>
    </row>
    <row r="12" spans="1:14" ht="15.75" x14ac:dyDescent="0.25">
      <c r="A12" s="67"/>
      <c r="B12" s="53"/>
      <c r="C12" s="68"/>
      <c r="D12" s="53"/>
      <c r="E12" s="68"/>
      <c r="F12" s="53"/>
    </row>
    <row r="13" spans="1:14" ht="15.75" x14ac:dyDescent="0.25">
      <c r="A13" s="67"/>
      <c r="B13" s="53"/>
      <c r="C13" s="68"/>
      <c r="D13" s="53"/>
      <c r="E13" s="68"/>
      <c r="F13" s="53"/>
    </row>
    <row r="14" spans="1:14" ht="15.75" x14ac:dyDescent="0.25">
      <c r="A14" s="42" t="s">
        <v>96</v>
      </c>
      <c r="B14" s="1"/>
      <c r="C14" s="1"/>
      <c r="D14" s="1"/>
      <c r="E14" s="1"/>
      <c r="F14" s="1"/>
    </row>
    <row r="15" spans="1:14" ht="16.5" thickBot="1" x14ac:dyDescent="0.3">
      <c r="A15" s="78" t="s">
        <v>84</v>
      </c>
      <c r="B15" s="1"/>
      <c r="C15" s="1"/>
      <c r="D15" s="1"/>
      <c r="E15" s="1"/>
      <c r="F15" s="1"/>
    </row>
    <row r="16" spans="1:14" x14ac:dyDescent="0.25">
      <c r="A16" s="3"/>
      <c r="B16" s="136" t="s">
        <v>14</v>
      </c>
      <c r="C16" s="137"/>
      <c r="D16" s="136" t="s">
        <v>4</v>
      </c>
      <c r="E16" s="137"/>
      <c r="F16" s="139" t="s">
        <v>15</v>
      </c>
    </row>
    <row r="17" spans="1:6" ht="15.75" thickBot="1" x14ac:dyDescent="0.3">
      <c r="A17" s="4"/>
      <c r="B17" s="5" t="s">
        <v>16</v>
      </c>
      <c r="C17" s="6" t="s">
        <v>17</v>
      </c>
      <c r="D17" s="5" t="s">
        <v>16</v>
      </c>
      <c r="E17" s="6" t="s">
        <v>17</v>
      </c>
      <c r="F17" s="140"/>
    </row>
    <row r="18" spans="1:6" x14ac:dyDescent="0.25">
      <c r="A18" s="123" t="s">
        <v>0</v>
      </c>
      <c r="B18" s="124">
        <v>0.54849999999999999</v>
      </c>
      <c r="C18" s="125">
        <v>2155</v>
      </c>
      <c r="D18" s="124">
        <v>0.53800000000000003</v>
      </c>
      <c r="E18" s="125">
        <v>2288</v>
      </c>
      <c r="F18" s="126" t="str">
        <f>IF(ABS((D18-B18)/(SQRT((C18+E18)/(C18*E18)*(((C18*B18)+(E18*D18))/(C18+E18))*(1-((C18*B18)+(E18*D18))/(C18+E18)))))&gt;1.96,"ê"," ")</f>
        <v xml:space="preserve"> </v>
      </c>
    </row>
    <row r="19" spans="1:6" x14ac:dyDescent="0.25">
      <c r="A19" s="123" t="s">
        <v>1</v>
      </c>
      <c r="B19" s="124">
        <v>0.56789999999999996</v>
      </c>
      <c r="C19" s="125">
        <v>611</v>
      </c>
      <c r="D19" s="124">
        <v>0.57699999999999996</v>
      </c>
      <c r="E19" s="125">
        <v>631</v>
      </c>
      <c r="F19" s="126" t="str">
        <f t="shared" ref="F19:F30" si="1">IF(ABS((D19-B19)/(SQRT((C19+E19)/(C19*E19)*(((C19*B19)+(E19*D19))/(C19+E19))*(1-((C19*B19)+(E19*D19))/(C19+E19)))))&gt;1.96,"ê"," ")</f>
        <v xml:space="preserve"> </v>
      </c>
    </row>
    <row r="20" spans="1:6" x14ac:dyDescent="0.25">
      <c r="A20" s="22" t="s">
        <v>2</v>
      </c>
      <c r="B20" s="23">
        <v>0.5403</v>
      </c>
      <c r="C20" s="25">
        <v>1216</v>
      </c>
      <c r="D20" s="23">
        <v>0.54490000000000005</v>
      </c>
      <c r="E20" s="25">
        <v>1248</v>
      </c>
      <c r="F20" s="50" t="str">
        <f t="shared" si="1"/>
        <v xml:space="preserve"> </v>
      </c>
    </row>
    <row r="21" spans="1:6" x14ac:dyDescent="0.25">
      <c r="A21" s="22" t="s">
        <v>3</v>
      </c>
      <c r="B21" s="23">
        <v>0.56259999999999999</v>
      </c>
      <c r="C21" s="25">
        <v>1550</v>
      </c>
      <c r="D21" s="23">
        <v>0.54759999999999998</v>
      </c>
      <c r="E21" s="25">
        <v>1671</v>
      </c>
      <c r="F21" s="50" t="str">
        <f t="shared" si="1"/>
        <v xml:space="preserve"> </v>
      </c>
    </row>
    <row r="22" spans="1:6" x14ac:dyDescent="0.25">
      <c r="A22" s="123" t="s">
        <v>5</v>
      </c>
      <c r="B22" s="124">
        <v>0.56520000000000004</v>
      </c>
      <c r="C22" s="125">
        <v>1757</v>
      </c>
      <c r="D22" s="124">
        <v>0.58099999999999996</v>
      </c>
      <c r="E22" s="125">
        <v>1747</v>
      </c>
      <c r="F22" s="126" t="str">
        <f t="shared" si="1"/>
        <v xml:space="preserve"> </v>
      </c>
    </row>
    <row r="23" spans="1:6" x14ac:dyDescent="0.25">
      <c r="A23" s="123" t="s">
        <v>6</v>
      </c>
      <c r="B23" s="124">
        <v>0.53120000000000001</v>
      </c>
      <c r="C23" s="125">
        <v>1009</v>
      </c>
      <c r="D23" s="124">
        <v>0.49490000000000001</v>
      </c>
      <c r="E23" s="125">
        <v>1172</v>
      </c>
      <c r="F23" s="126" t="str">
        <f t="shared" si="1"/>
        <v xml:space="preserve"> </v>
      </c>
    </row>
    <row r="24" spans="1:6" x14ac:dyDescent="0.25">
      <c r="A24" s="22" t="s">
        <v>7</v>
      </c>
      <c r="B24" s="23">
        <v>0.54849999999999999</v>
      </c>
      <c r="C24" s="25">
        <v>505</v>
      </c>
      <c r="D24" s="23">
        <v>0.56410000000000005</v>
      </c>
      <c r="E24" s="25">
        <v>546</v>
      </c>
      <c r="F24" s="50" t="str">
        <f t="shared" si="1"/>
        <v xml:space="preserve"> </v>
      </c>
    </row>
    <row r="25" spans="1:6" x14ac:dyDescent="0.25">
      <c r="A25" s="22" t="s">
        <v>8</v>
      </c>
      <c r="B25" s="23">
        <v>0.55649999999999999</v>
      </c>
      <c r="C25" s="25">
        <v>496</v>
      </c>
      <c r="D25" s="23">
        <v>0.55559999999999998</v>
      </c>
      <c r="E25" s="25">
        <v>549</v>
      </c>
      <c r="F25" s="50" t="str">
        <f t="shared" si="1"/>
        <v xml:space="preserve"> </v>
      </c>
    </row>
    <row r="26" spans="1:6" x14ac:dyDescent="0.25">
      <c r="A26" s="123" t="s">
        <v>9</v>
      </c>
      <c r="B26" s="124">
        <v>0.47870000000000001</v>
      </c>
      <c r="C26" s="125">
        <v>188</v>
      </c>
      <c r="D26" s="124">
        <v>0.46800000000000003</v>
      </c>
      <c r="E26" s="125">
        <v>203</v>
      </c>
      <c r="F26" s="126" t="str">
        <f t="shared" si="1"/>
        <v xml:space="preserve"> </v>
      </c>
    </row>
    <row r="27" spans="1:6" x14ac:dyDescent="0.25">
      <c r="A27" s="123" t="s">
        <v>10</v>
      </c>
      <c r="B27" s="124">
        <v>0.52800000000000002</v>
      </c>
      <c r="C27" s="125">
        <v>379</v>
      </c>
      <c r="D27" s="124">
        <v>0.55100000000000005</v>
      </c>
      <c r="E27" s="125">
        <v>381</v>
      </c>
      <c r="F27" s="126" t="str">
        <f t="shared" si="1"/>
        <v xml:space="preserve"> </v>
      </c>
    </row>
    <row r="28" spans="1:6" x14ac:dyDescent="0.25">
      <c r="A28" s="123" t="s">
        <v>11</v>
      </c>
      <c r="B28" s="124">
        <v>0.55500000000000005</v>
      </c>
      <c r="C28" s="125">
        <v>1478</v>
      </c>
      <c r="D28" s="124">
        <v>0.55449999999999999</v>
      </c>
      <c r="E28" s="125">
        <v>1567</v>
      </c>
      <c r="F28" s="126" t="str">
        <f t="shared" si="1"/>
        <v xml:space="preserve"> </v>
      </c>
    </row>
    <row r="29" spans="1:6" x14ac:dyDescent="0.25">
      <c r="A29" s="123" t="s">
        <v>12</v>
      </c>
      <c r="B29" s="124">
        <v>0.57999999999999996</v>
      </c>
      <c r="C29" s="125">
        <v>721</v>
      </c>
      <c r="D29" s="124">
        <v>0.54800000000000004</v>
      </c>
      <c r="E29" s="125">
        <v>768</v>
      </c>
      <c r="F29" s="126" t="str">
        <f t="shared" si="1"/>
        <v xml:space="preserve"> </v>
      </c>
    </row>
    <row r="30" spans="1:6" ht="15.75" thickBot="1" x14ac:dyDescent="0.3">
      <c r="A30" s="26" t="s">
        <v>13</v>
      </c>
      <c r="B30" s="27">
        <v>0.55300000000000005</v>
      </c>
      <c r="C30" s="28">
        <v>2766</v>
      </c>
      <c r="D30" s="27">
        <v>0.5464</v>
      </c>
      <c r="E30" s="28">
        <v>2919</v>
      </c>
      <c r="F30" s="51" t="str">
        <f t="shared" si="1"/>
        <v xml:space="preserve"> </v>
      </c>
    </row>
  </sheetData>
  <mergeCells count="6">
    <mergeCell ref="B16:C16"/>
    <mergeCell ref="D16:E16"/>
    <mergeCell ref="F16:F17"/>
    <mergeCell ref="B4:C4"/>
    <mergeCell ref="D4:E4"/>
    <mergeCell ref="F4:F5"/>
  </mergeCells>
  <hyperlinks>
    <hyperlink ref="N1" location="Contents!A1" display="Home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"/>
  <sheetViews>
    <sheetView workbookViewId="0"/>
  </sheetViews>
  <sheetFormatPr defaultRowHeight="15" x14ac:dyDescent="0.25"/>
  <cols>
    <col min="1" max="1" width="9.140625" customWidth="1"/>
  </cols>
  <sheetData>
    <row r="1" spans="1:18" ht="26.25" x14ac:dyDescent="0.4">
      <c r="A1" s="132" t="s">
        <v>87</v>
      </c>
    </row>
    <row r="2" spans="1:18" ht="15" customHeight="1" x14ac:dyDescent="0.4">
      <c r="A2" s="132"/>
    </row>
    <row r="3" spans="1:18" ht="18.75" x14ac:dyDescent="0.3">
      <c r="A3" s="134" t="s">
        <v>103</v>
      </c>
    </row>
    <row r="4" spans="1:18" ht="15.75" x14ac:dyDescent="0.25">
      <c r="A4" s="131" t="s">
        <v>99</v>
      </c>
      <c r="B4" s="78" t="s">
        <v>122</v>
      </c>
    </row>
    <row r="5" spans="1:18" x14ac:dyDescent="0.25">
      <c r="A5" s="133" t="s">
        <v>100</v>
      </c>
      <c r="B5" t="s">
        <v>73</v>
      </c>
    </row>
    <row r="6" spans="1:18" ht="15" customHeight="1" x14ac:dyDescent="0.25"/>
    <row r="7" spans="1:18" ht="18.75" x14ac:dyDescent="0.3">
      <c r="A7" s="134" t="s">
        <v>101</v>
      </c>
    </row>
    <row r="8" spans="1:18" x14ac:dyDescent="0.25">
      <c r="A8" s="131" t="s">
        <v>102</v>
      </c>
      <c r="B8" t="s">
        <v>123</v>
      </c>
    </row>
    <row r="9" spans="1:18" ht="15" customHeight="1" x14ac:dyDescent="0.25">
      <c r="A9" s="131"/>
    </row>
    <row r="10" spans="1:18" ht="18" customHeight="1" x14ac:dyDescent="0.3">
      <c r="A10" s="134" t="s">
        <v>113</v>
      </c>
    </row>
    <row r="11" spans="1:18" x14ac:dyDescent="0.25">
      <c r="A11" s="131" t="s">
        <v>104</v>
      </c>
      <c r="B11" t="s">
        <v>117</v>
      </c>
      <c r="R11">
        <f>C19</f>
        <v>0</v>
      </c>
    </row>
    <row r="12" spans="1:18" x14ac:dyDescent="0.25">
      <c r="A12" s="131" t="s">
        <v>105</v>
      </c>
      <c r="B12" t="s">
        <v>118</v>
      </c>
    </row>
    <row r="13" spans="1:18" x14ac:dyDescent="0.25">
      <c r="A13" s="131" t="s">
        <v>106</v>
      </c>
      <c r="B13" t="s">
        <v>119</v>
      </c>
    </row>
    <row r="14" spans="1:18" x14ac:dyDescent="0.25">
      <c r="A14" s="131" t="s">
        <v>107</v>
      </c>
      <c r="B14" t="s">
        <v>120</v>
      </c>
    </row>
    <row r="15" spans="1:18" x14ac:dyDescent="0.25">
      <c r="A15" s="131" t="s">
        <v>110</v>
      </c>
      <c r="B15" t="s">
        <v>121</v>
      </c>
    </row>
    <row r="16" spans="1:18" x14ac:dyDescent="0.25">
      <c r="A16" s="133" t="s">
        <v>108</v>
      </c>
      <c r="B16" t="s">
        <v>114</v>
      </c>
    </row>
    <row r="17" spans="1:2" x14ac:dyDescent="0.25">
      <c r="A17" s="131" t="s">
        <v>109</v>
      </c>
      <c r="B17" t="s">
        <v>115</v>
      </c>
    </row>
    <row r="18" spans="1:2" x14ac:dyDescent="0.25">
      <c r="A18" s="133" t="s">
        <v>112</v>
      </c>
      <c r="B18" t="s">
        <v>116</v>
      </c>
    </row>
  </sheetData>
  <hyperlinks>
    <hyperlink ref="A4" location="'20mph'!A1" display="Table 1a"/>
    <hyperlink ref="A5" location="'20mph'!A19" display="Table 1b"/>
    <hyperlink ref="A8" location="'speed limit'!A1" display="Table 2"/>
    <hyperlink ref="A12" location="'Mobile phone usage - stationary'!A1" display="Table 4"/>
    <hyperlink ref="A13" location="'Mobile phone usage - overall'!A1" display="Table 5"/>
    <hyperlink ref="A11" location="'Mobile phone usage - moving'!A1" display="Table 3"/>
    <hyperlink ref="A14" location="'Mobile phone risks'!A1" display="Table 6"/>
    <hyperlink ref="A15" location="'Mobile phone-stopped by police'!A1" display="Table 7a"/>
    <hyperlink ref="A16" location="'Mobile phone-stopped by police'!A19" display="Table 7b"/>
    <hyperlink ref="A17" location="'Mobile phone use - penalty'!A1" display="Table 8a"/>
    <hyperlink ref="A18" location="'Mobile phone use - penalty'!A14" display="Table 8b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"/>
  <sheetViews>
    <sheetView zoomScale="90" zoomScaleNormal="90" workbookViewId="0">
      <selection activeCell="D20" sqref="D20"/>
    </sheetView>
  </sheetViews>
  <sheetFormatPr defaultRowHeight="15" x14ac:dyDescent="0.25"/>
  <cols>
    <col min="1" max="1" width="44.42578125" customWidth="1"/>
    <col min="3" max="3" width="9.140625" customWidth="1"/>
    <col min="6" max="6" width="16.7109375" customWidth="1"/>
    <col min="8" max="8" width="11.28515625" bestFit="1" customWidth="1"/>
  </cols>
  <sheetData>
    <row r="1" spans="1:18" ht="15.75" x14ac:dyDescent="0.25">
      <c r="A1" s="42" t="s">
        <v>88</v>
      </c>
      <c r="B1" s="2"/>
      <c r="C1" s="2"/>
      <c r="D1" s="2"/>
      <c r="E1" s="2"/>
      <c r="F1" s="135" t="s">
        <v>124</v>
      </c>
      <c r="G1" s="2"/>
      <c r="H1" s="2"/>
    </row>
    <row r="2" spans="1:18" ht="15.75" customHeight="1" thickBot="1" x14ac:dyDescent="0.3">
      <c r="A2" s="78" t="s">
        <v>81</v>
      </c>
      <c r="B2" s="1"/>
      <c r="C2" s="1"/>
      <c r="D2" s="1"/>
      <c r="E2" s="1"/>
      <c r="F2" s="1"/>
      <c r="G2" s="1"/>
      <c r="H2" s="1"/>
    </row>
    <row r="3" spans="1:18" x14ac:dyDescent="0.25">
      <c r="A3" s="3"/>
      <c r="B3" s="136" t="s">
        <v>14</v>
      </c>
      <c r="C3" s="137"/>
      <c r="D3" s="136" t="s">
        <v>4</v>
      </c>
      <c r="E3" s="137"/>
      <c r="F3" s="139" t="s">
        <v>15</v>
      </c>
    </row>
    <row r="4" spans="1:18" ht="16.5" thickBot="1" x14ac:dyDescent="0.3">
      <c r="A4" s="4"/>
      <c r="B4" s="5" t="s">
        <v>16</v>
      </c>
      <c r="C4" s="6" t="s">
        <v>17</v>
      </c>
      <c r="D4" s="5" t="s">
        <v>16</v>
      </c>
      <c r="E4" s="6" t="s">
        <v>17</v>
      </c>
      <c r="F4" s="140"/>
      <c r="H4" s="69" t="s">
        <v>72</v>
      </c>
    </row>
    <row r="5" spans="1:18" ht="15" customHeight="1" x14ac:dyDescent="0.25">
      <c r="A5" s="123" t="s">
        <v>0</v>
      </c>
      <c r="B5" s="124">
        <v>0.51849999999999996</v>
      </c>
      <c r="C5" s="125">
        <v>2166</v>
      </c>
      <c r="D5" s="124">
        <v>0.50539999999999996</v>
      </c>
      <c r="E5" s="125">
        <v>2295</v>
      </c>
      <c r="F5" s="128" t="str">
        <f>IF(ABS((D5-B5)/(SQRT((C5+E5)/(C5*E5)*(((C5*B5)+(E5*D5))/(C5+E5))*(1-((C5*B5)+(E5*D5))/(C5+E5)))))&gt;1.96,"ê"," ")</f>
        <v xml:space="preserve"> </v>
      </c>
    </row>
    <row r="6" spans="1:18" ht="15" customHeight="1" x14ac:dyDescent="0.25">
      <c r="A6" s="123" t="s">
        <v>1</v>
      </c>
      <c r="B6" s="124">
        <v>0.69179999999999997</v>
      </c>
      <c r="C6" s="125">
        <v>610</v>
      </c>
      <c r="D6" s="124">
        <v>0.63690000000000002</v>
      </c>
      <c r="E6" s="125">
        <v>628</v>
      </c>
      <c r="F6" s="129" t="str">
        <f>IF(ABS((D6-B6)/(SQRT((C6+E6)/(C6*E6)*(((C6*B6)+(E6*D6))/(C6+E6))*(1-((C6*B6)+(E6*D6))/(C6+E6)))))&gt;1.96,"ê"," ")</f>
        <v>ê</v>
      </c>
      <c r="G6" s="72"/>
      <c r="P6" s="81"/>
    </row>
    <row r="7" spans="1:18" ht="15" customHeight="1" x14ac:dyDescent="0.25">
      <c r="A7" s="22" t="s">
        <v>2</v>
      </c>
      <c r="B7" s="23">
        <v>0.51680000000000004</v>
      </c>
      <c r="C7" s="25">
        <v>1221</v>
      </c>
      <c r="D7" s="23">
        <v>0.47560000000000002</v>
      </c>
      <c r="E7" s="25">
        <v>1251</v>
      </c>
      <c r="F7" s="79" t="str">
        <f t="shared" ref="F7:F16" si="0">IF(ABS((D7-B7)/(SQRT((C7+E7)/(C7*E7)*(((C7*B7)+(E7*D7))/(C7+E7))*(1-((C7*B7)+(E7*D7))/(C7+E7)))))&gt;1.96,"ê"," ")</f>
        <v>ê</v>
      </c>
      <c r="G7" s="72"/>
    </row>
    <row r="8" spans="1:18" ht="15" customHeight="1" x14ac:dyDescent="0.25">
      <c r="A8" s="22" t="s">
        <v>3</v>
      </c>
      <c r="B8" s="23">
        <v>0.58779999999999999</v>
      </c>
      <c r="C8" s="25">
        <v>1555</v>
      </c>
      <c r="D8" s="23">
        <v>0.57709999999999995</v>
      </c>
      <c r="E8" s="25">
        <v>1672</v>
      </c>
      <c r="F8" s="74" t="str">
        <f t="shared" si="0"/>
        <v xml:space="preserve"> </v>
      </c>
      <c r="R8" s="81"/>
    </row>
    <row r="9" spans="1:18" ht="15" customHeight="1" x14ac:dyDescent="0.25">
      <c r="A9" s="123" t="s">
        <v>5</v>
      </c>
      <c r="B9" s="124">
        <v>0.57179999999999997</v>
      </c>
      <c r="C9" s="125">
        <v>1761</v>
      </c>
      <c r="D9" s="124">
        <v>0.55559999999999998</v>
      </c>
      <c r="E9" s="125">
        <v>1746</v>
      </c>
      <c r="F9" s="130" t="str">
        <f t="shared" si="0"/>
        <v xml:space="preserve"> </v>
      </c>
    </row>
    <row r="10" spans="1:18" ht="15" customHeight="1" x14ac:dyDescent="0.25">
      <c r="A10" s="123" t="s">
        <v>6</v>
      </c>
      <c r="B10" s="124">
        <v>0.53</v>
      </c>
      <c r="C10" s="125">
        <v>1015</v>
      </c>
      <c r="D10" s="124">
        <v>0.50129999999999997</v>
      </c>
      <c r="E10" s="125">
        <v>1177</v>
      </c>
      <c r="F10" s="130" t="str">
        <f t="shared" si="0"/>
        <v xml:space="preserve"> </v>
      </c>
      <c r="P10" s="80"/>
    </row>
    <row r="11" spans="1:18" ht="15" customHeight="1" x14ac:dyDescent="0.25">
      <c r="A11" s="22" t="s">
        <v>7</v>
      </c>
      <c r="B11" s="23">
        <v>0.52170000000000005</v>
      </c>
      <c r="C11" s="25">
        <v>508</v>
      </c>
      <c r="D11" s="23">
        <v>0.51280000000000003</v>
      </c>
      <c r="E11" s="25">
        <v>546</v>
      </c>
      <c r="F11" s="74" t="str">
        <f t="shared" si="0"/>
        <v xml:space="preserve"> </v>
      </c>
    </row>
    <row r="12" spans="1:18" ht="15" customHeight="1" x14ac:dyDescent="0.25">
      <c r="A12" s="22" t="s">
        <v>8</v>
      </c>
      <c r="B12" s="23">
        <v>0.64670000000000005</v>
      </c>
      <c r="C12" s="25">
        <v>501</v>
      </c>
      <c r="D12" s="23">
        <v>0.63249999999999995</v>
      </c>
      <c r="E12" s="25">
        <v>547</v>
      </c>
      <c r="F12" s="74" t="str">
        <f t="shared" si="0"/>
        <v xml:space="preserve"> </v>
      </c>
    </row>
    <row r="13" spans="1:18" ht="15" customHeight="1" x14ac:dyDescent="0.25">
      <c r="A13" s="123" t="s">
        <v>9</v>
      </c>
      <c r="B13" s="124">
        <v>0.39889999999999998</v>
      </c>
      <c r="C13" s="125">
        <v>188</v>
      </c>
      <c r="D13" s="124">
        <v>0.38690000000000002</v>
      </c>
      <c r="E13" s="125">
        <v>199</v>
      </c>
      <c r="F13" s="130" t="str">
        <f t="shared" si="0"/>
        <v xml:space="preserve"> </v>
      </c>
    </row>
    <row r="14" spans="1:18" ht="15" customHeight="1" x14ac:dyDescent="0.25">
      <c r="A14" s="123" t="s">
        <v>10</v>
      </c>
      <c r="B14" s="124">
        <v>0.55940000000000001</v>
      </c>
      <c r="C14" s="125">
        <v>379</v>
      </c>
      <c r="D14" s="124">
        <v>0.50519999999999998</v>
      </c>
      <c r="E14" s="125">
        <v>382</v>
      </c>
      <c r="F14" s="130" t="str">
        <f t="shared" si="0"/>
        <v xml:space="preserve"> </v>
      </c>
    </row>
    <row r="15" spans="1:18" ht="15" customHeight="1" x14ac:dyDescent="0.25">
      <c r="A15" s="123" t="s">
        <v>11</v>
      </c>
      <c r="B15" s="124">
        <v>0.5635</v>
      </c>
      <c r="C15" s="125">
        <v>1480</v>
      </c>
      <c r="D15" s="124">
        <v>0.54159999999999997</v>
      </c>
      <c r="E15" s="125">
        <v>1573</v>
      </c>
      <c r="F15" s="130" t="str">
        <f t="shared" si="0"/>
        <v xml:space="preserve"> </v>
      </c>
    </row>
    <row r="16" spans="1:18" ht="15" customHeight="1" x14ac:dyDescent="0.25">
      <c r="A16" s="123" t="s">
        <v>12</v>
      </c>
      <c r="B16" s="124">
        <v>0.58160000000000001</v>
      </c>
      <c r="C16" s="125">
        <v>729</v>
      </c>
      <c r="D16" s="124">
        <v>0.5696</v>
      </c>
      <c r="E16" s="125">
        <v>769</v>
      </c>
      <c r="F16" s="130" t="str">
        <f t="shared" si="0"/>
        <v xml:space="preserve"> </v>
      </c>
    </row>
    <row r="17" spans="1:16" ht="15" customHeight="1" thickBot="1" x14ac:dyDescent="0.3">
      <c r="A17" s="26" t="s">
        <v>13</v>
      </c>
      <c r="B17" s="27">
        <v>0.55659999999999998</v>
      </c>
      <c r="C17" s="28">
        <v>2776</v>
      </c>
      <c r="D17" s="27">
        <v>0.53359999999999996</v>
      </c>
      <c r="E17" s="28">
        <v>2923</v>
      </c>
      <c r="F17" s="75" t="str">
        <f t="shared" ref="F17" si="1">IF(ABS((D17-B17)/(SQRT((C17+E17)/(C17*E17)*(((C17*B17)+(E17*D17))/(C17+E17))*(1-((C17*B17)+(E17*D17))/(C17+E17)))))&gt;1.96,"S"," ")</f>
        <v xml:space="preserve"> </v>
      </c>
    </row>
    <row r="18" spans="1:16" ht="9" customHeight="1" x14ac:dyDescent="0.25"/>
    <row r="19" spans="1:16" ht="15.75" customHeight="1" x14ac:dyDescent="0.25">
      <c r="A19" s="42" t="s">
        <v>89</v>
      </c>
    </row>
    <row r="20" spans="1:16" ht="16.5" thickBot="1" x14ac:dyDescent="0.3">
      <c r="A20" s="78" t="s">
        <v>85</v>
      </c>
    </row>
    <row r="21" spans="1:16" ht="15.75" x14ac:dyDescent="0.25">
      <c r="A21" s="3"/>
      <c r="B21" s="136" t="s">
        <v>14</v>
      </c>
      <c r="C21" s="137"/>
      <c r="D21" s="138" t="s">
        <v>4</v>
      </c>
      <c r="E21" s="137"/>
      <c r="F21" s="139" t="s">
        <v>15</v>
      </c>
      <c r="H21" s="69" t="s">
        <v>74</v>
      </c>
    </row>
    <row r="22" spans="1:16" ht="18" customHeight="1" thickBot="1" x14ac:dyDescent="0.3">
      <c r="A22" s="4"/>
      <c r="B22" s="5" t="s">
        <v>16</v>
      </c>
      <c r="C22" s="6" t="s">
        <v>17</v>
      </c>
      <c r="D22" s="5" t="s">
        <v>75</v>
      </c>
      <c r="E22" s="6" t="s">
        <v>17</v>
      </c>
      <c r="F22" s="140"/>
      <c r="H22" s="39"/>
      <c r="I22" s="39"/>
      <c r="J22" s="39"/>
      <c r="K22" s="39"/>
      <c r="L22" s="39"/>
      <c r="M22" s="39"/>
      <c r="N22" s="39"/>
      <c r="O22" s="39"/>
      <c r="P22" s="39"/>
    </row>
    <row r="23" spans="1:16" ht="15" customHeight="1" x14ac:dyDescent="0.25">
      <c r="A23" s="22" t="s">
        <v>18</v>
      </c>
      <c r="B23" s="23">
        <v>0.80269999999999997</v>
      </c>
      <c r="C23" s="25">
        <v>2242</v>
      </c>
      <c r="D23" s="29">
        <v>0.82030000000000003</v>
      </c>
      <c r="E23" s="30">
        <v>2405</v>
      </c>
      <c r="F23" s="50" t="str">
        <f>IF(ABS((D23-B23)/(SQRT((C23+E23)/(C23*E23)*(((C23*B23)+(E23*D23))/(C23+E23))*(1-((C23*B23)+(E23*D23))/(C23+E23)))))&gt;1.96,"S"," ")</f>
        <v xml:space="preserve"> </v>
      </c>
      <c r="H23" s="70"/>
      <c r="I23" s="70"/>
      <c r="J23" s="39"/>
      <c r="K23" s="39"/>
      <c r="L23" s="39"/>
      <c r="M23" s="39"/>
      <c r="N23" s="39"/>
      <c r="O23" s="39"/>
      <c r="P23" s="39"/>
    </row>
    <row r="24" spans="1:16" x14ac:dyDescent="0.25">
      <c r="A24" s="22" t="s">
        <v>19</v>
      </c>
      <c r="B24" s="23">
        <v>0.75329999999999997</v>
      </c>
      <c r="C24" s="25">
        <v>2104</v>
      </c>
      <c r="D24" s="23">
        <v>0.75509999999999999</v>
      </c>
      <c r="E24" s="73">
        <v>2214</v>
      </c>
      <c r="F24" s="50" t="str">
        <f>IF(ABS((D24-B24)/(SQRT((C24+E24)/(C24*E24)*(((C24*B24)+(E24*D24))/(C24+E24))*(1-((C24*B24)+(E24*D24))/(C24+E24)))))&gt;1.96,"S"," ")</f>
        <v xml:space="preserve"> </v>
      </c>
      <c r="H24" s="70"/>
      <c r="I24" s="70"/>
      <c r="J24" s="39"/>
      <c r="K24" s="39"/>
      <c r="L24" s="39"/>
      <c r="M24" s="39"/>
      <c r="N24" s="39"/>
      <c r="O24" s="39"/>
      <c r="P24" s="39"/>
    </row>
    <row r="25" spans="1:16" x14ac:dyDescent="0.25">
      <c r="A25" s="22" t="s">
        <v>20</v>
      </c>
      <c r="B25" s="23">
        <v>0.42530000000000001</v>
      </c>
      <c r="C25" s="25">
        <v>1188</v>
      </c>
      <c r="D25" s="23">
        <v>0.40139999999999998</v>
      </c>
      <c r="E25" s="73">
        <v>1177</v>
      </c>
      <c r="F25" s="50" t="str">
        <f>IF(ABS((D25-B25)/(SQRT((C25+E25)/(C25*E25)*(((C25*B25)+(E25*D25))/(C25+E25))*(1-((C25*B25)+(E25*D25))/(C25+E25)))))&gt;1.96,"S"," ")</f>
        <v xml:space="preserve"> </v>
      </c>
      <c r="H25" s="70"/>
      <c r="I25" s="70"/>
      <c r="J25" s="39"/>
      <c r="K25" s="39"/>
      <c r="L25" s="39"/>
      <c r="M25" s="39"/>
      <c r="N25" s="39"/>
      <c r="O25" s="39"/>
      <c r="P25" s="39"/>
    </row>
    <row r="26" spans="1:16" x14ac:dyDescent="0.25">
      <c r="A26" s="22" t="s">
        <v>21</v>
      </c>
      <c r="B26" s="23">
        <v>0.3448</v>
      </c>
      <c r="C26" s="24">
        <v>963</v>
      </c>
      <c r="D26" s="23">
        <v>0.31680000000000003</v>
      </c>
      <c r="E26" s="73">
        <v>929</v>
      </c>
      <c r="F26" s="50" t="str">
        <f t="shared" ref="F26:F28" si="2">IF(ABS((D26-B26)/(SQRT((C26+E26)/(C26*E26)*(((C26*B26)+(E26*D26))/(C26+E26))*(1-((C26*B26)+(E26*D26))/(C26+E26)))))&gt;1.96,"S"," ")</f>
        <v xml:space="preserve"> </v>
      </c>
      <c r="H26" s="70"/>
      <c r="I26" s="70"/>
      <c r="J26" s="39"/>
      <c r="K26" s="39"/>
      <c r="L26" s="39"/>
      <c r="M26" s="39"/>
      <c r="N26" s="39"/>
      <c r="O26" s="39"/>
      <c r="P26" s="39"/>
    </row>
    <row r="27" spans="1:16" x14ac:dyDescent="0.25">
      <c r="A27" s="22" t="s">
        <v>22</v>
      </c>
      <c r="B27" s="23">
        <v>0.31869999999999998</v>
      </c>
      <c r="C27" s="24">
        <v>890</v>
      </c>
      <c r="D27" s="23">
        <v>0.30349999999999999</v>
      </c>
      <c r="E27" s="73">
        <v>890</v>
      </c>
      <c r="F27" s="50" t="str">
        <f t="shared" si="2"/>
        <v xml:space="preserve"> </v>
      </c>
      <c r="H27" s="70"/>
      <c r="I27" s="70"/>
      <c r="J27" s="39"/>
      <c r="K27" s="39"/>
      <c r="L27" s="39"/>
      <c r="M27" s="39"/>
      <c r="N27" s="39"/>
      <c r="O27" s="39"/>
      <c r="P27" s="39"/>
    </row>
    <row r="28" spans="1:16" ht="15" customHeight="1" x14ac:dyDescent="0.25">
      <c r="A28" s="22" t="s">
        <v>23</v>
      </c>
      <c r="B28" s="23">
        <v>0.17760000000000001</v>
      </c>
      <c r="C28" s="24">
        <v>496</v>
      </c>
      <c r="D28" s="23">
        <v>0.1893</v>
      </c>
      <c r="E28" s="73">
        <v>555</v>
      </c>
      <c r="F28" s="50" t="str">
        <f t="shared" si="2"/>
        <v xml:space="preserve"> </v>
      </c>
      <c r="H28" s="70"/>
      <c r="I28" s="70"/>
      <c r="J28" s="39"/>
      <c r="K28" s="39"/>
      <c r="L28" s="39"/>
      <c r="M28" s="39"/>
      <c r="N28" s="39"/>
      <c r="O28" s="39"/>
      <c r="P28" s="39"/>
    </row>
    <row r="29" spans="1:16" x14ac:dyDescent="0.25">
      <c r="A29" s="22" t="s">
        <v>24</v>
      </c>
      <c r="B29" s="23">
        <v>0.10780000000000001</v>
      </c>
      <c r="C29" s="24">
        <v>301</v>
      </c>
      <c r="D29" s="23">
        <v>0.1003</v>
      </c>
      <c r="E29" s="73">
        <v>294</v>
      </c>
      <c r="F29" s="50" t="str">
        <f>IF(ABS((D29-B29)/(SQRT((C29+E29)/(C29*E29)*(((C29*B29)+(E29*D29))/(C29+E29))*(1-((C29*B29)+(E29*D29))/(C29+E29)))))&gt;1.96,"S"," ")</f>
        <v xml:space="preserve"> </v>
      </c>
      <c r="H29" s="70"/>
      <c r="I29" s="70"/>
      <c r="J29" s="39"/>
      <c r="K29" s="39"/>
      <c r="L29" s="39"/>
      <c r="M29" s="39"/>
      <c r="N29" s="39"/>
      <c r="O29" s="39"/>
      <c r="P29" s="39"/>
    </row>
    <row r="30" spans="1:16" x14ac:dyDescent="0.25">
      <c r="A30" s="22" t="s">
        <v>25</v>
      </c>
      <c r="B30" s="23">
        <v>2.3599999999999999E-2</v>
      </c>
      <c r="C30" s="24">
        <v>66</v>
      </c>
      <c r="D30" s="23">
        <v>2.93E-2</v>
      </c>
      <c r="E30" s="73">
        <v>86</v>
      </c>
      <c r="F30" s="50" t="str">
        <f>IF(ABS((D30-B30)/(SQRT((C30+E30)/(C30*E30)*(((C30*B30)+(E30*D30))/(C30+E30))*(1-((C30*B30)+(E30*D30))/(C30+E30)))))&gt;1.96,"S"," ")</f>
        <v xml:space="preserve"> </v>
      </c>
      <c r="H30" s="70"/>
      <c r="I30" s="70"/>
      <c r="J30" s="39"/>
      <c r="K30" s="39"/>
      <c r="L30" s="39"/>
      <c r="M30" s="39"/>
      <c r="N30" s="39"/>
      <c r="O30" s="39"/>
      <c r="P30" s="39"/>
    </row>
    <row r="31" spans="1:16" x14ac:dyDescent="0.25">
      <c r="A31" s="22" t="s">
        <v>26</v>
      </c>
      <c r="B31" s="23">
        <v>1.54E-2</v>
      </c>
      <c r="C31" s="24">
        <v>43</v>
      </c>
      <c r="D31" s="23">
        <v>6.7999999999999996E-3</v>
      </c>
      <c r="E31" s="73">
        <v>20</v>
      </c>
      <c r="F31" s="50" t="str">
        <f>IF(ABS((D31-B31)/(SQRT((C31+E31)/(C31*E31)*(((C31*B31)+(E31*D31))/(C31+E31))*(1-((C31*B31)+(E31*D31))/(C31+E31)))))&gt;1.96,"S"," ")</f>
        <v xml:space="preserve"> </v>
      </c>
      <c r="H31" s="70"/>
      <c r="I31" s="70"/>
      <c r="J31" s="39"/>
      <c r="K31" s="39"/>
      <c r="L31" s="39"/>
      <c r="M31" s="39"/>
      <c r="N31" s="39"/>
      <c r="O31" s="39"/>
      <c r="P31" s="39"/>
    </row>
    <row r="32" spans="1:16" ht="15.75" thickBot="1" x14ac:dyDescent="0.3">
      <c r="A32" s="32"/>
      <c r="B32" s="17"/>
      <c r="C32" s="28">
        <v>2793</v>
      </c>
      <c r="D32" s="33" t="s">
        <v>27</v>
      </c>
      <c r="E32" s="28">
        <v>2932</v>
      </c>
      <c r="F32" s="38"/>
      <c r="H32" s="39"/>
      <c r="I32" s="39"/>
      <c r="J32" s="39"/>
      <c r="K32" s="39"/>
      <c r="L32" s="39"/>
      <c r="M32" s="39"/>
      <c r="N32" s="39"/>
      <c r="O32" s="39"/>
      <c r="P32" s="39"/>
    </row>
    <row r="33" spans="8:16" x14ac:dyDescent="0.25">
      <c r="H33" s="39"/>
      <c r="I33" s="39"/>
      <c r="J33" s="39"/>
      <c r="K33" s="39"/>
      <c r="L33" s="39"/>
      <c r="M33" s="39"/>
      <c r="N33" s="39"/>
      <c r="O33" s="39"/>
      <c r="P33" s="39"/>
    </row>
  </sheetData>
  <mergeCells count="6">
    <mergeCell ref="B21:C21"/>
    <mergeCell ref="D21:E21"/>
    <mergeCell ref="F21:F22"/>
    <mergeCell ref="D3:E3"/>
    <mergeCell ref="B3:C3"/>
    <mergeCell ref="F3:F4"/>
  </mergeCells>
  <hyperlinks>
    <hyperlink ref="F1" location="Contents!A1" display="Home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"/>
  <sheetViews>
    <sheetView zoomScale="85" zoomScaleNormal="85" workbookViewId="0">
      <selection activeCell="H1" sqref="H1"/>
    </sheetView>
  </sheetViews>
  <sheetFormatPr defaultRowHeight="15" x14ac:dyDescent="0.25"/>
  <cols>
    <col min="1" max="1" width="24.85546875" bestFit="1" customWidth="1"/>
    <col min="2" max="2" width="18.42578125" bestFit="1" customWidth="1"/>
    <col min="5" max="5" width="12.7109375" bestFit="1" customWidth="1"/>
    <col min="6" max="6" width="5.7109375" customWidth="1"/>
    <col min="7" max="7" width="22.28515625" bestFit="1" customWidth="1"/>
    <col min="8" max="8" width="18.42578125" bestFit="1" customWidth="1"/>
    <col min="11" max="11" width="12.7109375" bestFit="1" customWidth="1"/>
    <col min="12" max="12" width="6.140625" customWidth="1"/>
    <col min="13" max="13" width="16" customWidth="1"/>
    <col min="14" max="14" width="17.28515625" bestFit="1" customWidth="1"/>
    <col min="17" max="17" width="12.5703125" customWidth="1"/>
  </cols>
  <sheetData>
    <row r="1" spans="1:17" ht="15.75" x14ac:dyDescent="0.25">
      <c r="A1" s="42" t="s">
        <v>90</v>
      </c>
      <c r="B1" s="2"/>
      <c r="H1" s="135" t="s">
        <v>124</v>
      </c>
    </row>
    <row r="2" spans="1:17" ht="16.5" thickBot="1" x14ac:dyDescent="0.3">
      <c r="A2" s="78" t="s">
        <v>80</v>
      </c>
      <c r="B2" s="2"/>
    </row>
    <row r="3" spans="1:17" ht="15" customHeight="1" thickBot="1" x14ac:dyDescent="0.3">
      <c r="A3" s="76"/>
      <c r="B3" s="77" t="s">
        <v>76</v>
      </c>
      <c r="C3" s="71" t="s">
        <v>14</v>
      </c>
      <c r="D3" s="71" t="s">
        <v>4</v>
      </c>
      <c r="E3" s="9" t="s">
        <v>15</v>
      </c>
      <c r="G3" s="76"/>
      <c r="H3" s="77" t="s">
        <v>76</v>
      </c>
      <c r="I3" s="89" t="s">
        <v>14</v>
      </c>
      <c r="J3" s="89" t="s">
        <v>4</v>
      </c>
      <c r="K3" s="9" t="s">
        <v>15</v>
      </c>
      <c r="M3" s="76"/>
      <c r="N3" s="77" t="s">
        <v>76</v>
      </c>
      <c r="O3" s="89" t="s">
        <v>14</v>
      </c>
      <c r="P3" s="89" t="s">
        <v>4</v>
      </c>
      <c r="Q3" s="9" t="s">
        <v>15</v>
      </c>
    </row>
    <row r="4" spans="1:17" x14ac:dyDescent="0.25">
      <c r="A4" s="34" t="s">
        <v>2</v>
      </c>
      <c r="B4" s="10" t="s">
        <v>28</v>
      </c>
      <c r="C4" s="11">
        <v>4.1700000000000001E-2</v>
      </c>
      <c r="D4" s="11">
        <v>3.8399999999999997E-2</v>
      </c>
      <c r="E4" s="16" t="str">
        <f>IF(ABS((C4-D4)/(SQRT(($C$9+$D$9)/($C$9*$D$9)*((($C$9*C4)+($D$9*D4))/($C$9+D9))*(1-(($C$9*C4)+($D$9*D4))/($C$9+$D$9)))))&gt;=1.96,"ê"," ")</f>
        <v xml:space="preserve"> </v>
      </c>
      <c r="G4" s="34" t="s">
        <v>3</v>
      </c>
      <c r="H4" s="10" t="s">
        <v>28</v>
      </c>
      <c r="I4" s="11">
        <v>3.85E-2</v>
      </c>
      <c r="J4" s="11">
        <v>3.7499999999999999E-2</v>
      </c>
      <c r="K4" s="16" t="str">
        <f>IF(ABS((I4-J4)/(SQRT(($I$9+$J$9)/($I$9*$J$9)*((($I$9*I4)+($J$9*J4))/($I$9+$J$9))*(1-(($I$9*I4)+($J$9*J4))/($I$9+$J$9)))))&gt;=1.96,"ê"," ")</f>
        <v xml:space="preserve"> </v>
      </c>
      <c r="M4" s="90" t="s">
        <v>13</v>
      </c>
      <c r="N4" s="91" t="s">
        <v>28</v>
      </c>
      <c r="O4" s="11">
        <v>0.04</v>
      </c>
      <c r="P4" s="11">
        <v>3.7999999999999999E-2</v>
      </c>
      <c r="Q4" s="92" t="str">
        <f>IF(ABS((O4-P4)/(SQRT(($O$9+$P$9)/($O$9*$P$9)*((($O$9*O4)+($P$9*P4))/($O$9+$P$9))*(1-(($O$9*O4)+($P$9*P4))/($O$9+$P$9)))))&gt;=1.96,"ê"," ")</f>
        <v xml:space="preserve"> </v>
      </c>
    </row>
    <row r="5" spans="1:17" x14ac:dyDescent="0.25">
      <c r="A5" s="35"/>
      <c r="B5" s="14" t="s">
        <v>29</v>
      </c>
      <c r="C5" s="15">
        <v>0.1113</v>
      </c>
      <c r="D5" s="15">
        <v>9.4700000000000006E-2</v>
      </c>
      <c r="E5" s="16" t="str">
        <f>IF(ABS((C5-D5)/(SQRT(($C$9+$D$9)/($C$9*$D$9)*((($C$9*C5)+($D$9*D5))/($C$9+J4))*(1-(($C$9*C5)+($D$9*D5))/($C$9+$D$9)))))&gt;=1.96,"ê"," ")</f>
        <v xml:space="preserve"> </v>
      </c>
      <c r="G5" s="35"/>
      <c r="H5" s="14" t="s">
        <v>29</v>
      </c>
      <c r="I5" s="15">
        <v>7.6200000000000004E-2</v>
      </c>
      <c r="J5" s="15">
        <v>6.5100000000000005E-2</v>
      </c>
      <c r="K5" s="16" t="str">
        <f>IF(ABS((I5-J5)/(SQRT(($I$9+$J$9)/($I$9*$J$9)*((($I$9*I5)+($J$9*J5))/($I$9+$J$9))*(1-(($I$9*I5)+($J$9*J5))/($I$9+$J$9)))))&gt;=1.96,"ê"," ")</f>
        <v xml:space="preserve"> </v>
      </c>
      <c r="M5" s="13"/>
      <c r="N5" s="14" t="s">
        <v>29</v>
      </c>
      <c r="O5" s="15">
        <v>9.2499999999999999E-2</v>
      </c>
      <c r="P5" s="15">
        <v>7.8899999999999998E-2</v>
      </c>
      <c r="Q5" s="16" t="str">
        <f>IF(ABS((O5-P5)/(SQRT(($O$9+$P$9)/($O$9*$P$9)*((($O$9*O5)+($P$9*P5))/($O$9+$P$9))*(1-(($O$9*O5)+($P$9*P5))/($O$9+$P$9)))))&gt;=1.96,"ê"," ")</f>
        <v xml:space="preserve"> </v>
      </c>
    </row>
    <row r="6" spans="1:17" ht="18" x14ac:dyDescent="0.25">
      <c r="A6" s="35"/>
      <c r="B6" s="14" t="s">
        <v>30</v>
      </c>
      <c r="C6" s="15">
        <v>0.27339999999999998</v>
      </c>
      <c r="D6" s="15">
        <v>0.26429999999999998</v>
      </c>
      <c r="E6" s="16" t="str">
        <f>IF(ABS((C6-D6)/(SQRT(($C$9+$D$9)/($C$9*$D$9)*((($C$9*C6)+($D$9*D6))/($C$9+J5))*(1-(($C$9*C6)+($D$9*D6))/($C$9+$D$9)))))&gt;=1.96,"ê"," ")</f>
        <v xml:space="preserve"> </v>
      </c>
      <c r="G6" s="35"/>
      <c r="H6" s="14" t="s">
        <v>30</v>
      </c>
      <c r="I6" s="15">
        <v>0.2389</v>
      </c>
      <c r="J6" s="15">
        <v>0.1938</v>
      </c>
      <c r="K6" s="112" t="str">
        <f>IF(ABS((I6-J6)/(SQRT(($I$9+$J$9)/($I$9*$J$9)*((($I$9*I6)+($J$9*J6))/($I$9+$J$9))*(1-(($I$9*I6)+($J$9*J6))/($I$9+$J$9)))))&gt;=1.96,"ê"," ")</f>
        <v>ê</v>
      </c>
      <c r="M6" s="13"/>
      <c r="N6" s="14" t="s">
        <v>30</v>
      </c>
      <c r="O6" s="15">
        <v>0.25480000000000003</v>
      </c>
      <c r="P6" s="15">
        <v>0.2266</v>
      </c>
      <c r="Q6" s="83" t="str">
        <f>IF(ABS((O6-P6)/(SQRT(($O$9+$P$9)/($O$9*$P$9)*((($O$9*O6)+($P$9*P6))/($O$9+$P$9))*(1-(($O$9*O6)+($P$9*P6))/($O$9+$P$9)))))&gt;=1.96,"ê"," ")</f>
        <v>ê</v>
      </c>
    </row>
    <row r="7" spans="1:17" x14ac:dyDescent="0.25">
      <c r="A7" s="35"/>
      <c r="B7" s="14" t="s">
        <v>31</v>
      </c>
      <c r="C7" s="15">
        <v>0.499</v>
      </c>
      <c r="D7" s="15">
        <v>0.47989999999999999</v>
      </c>
      <c r="E7" s="16" t="str">
        <f>IF(ABS((C7-D7)/(SQRT(($C$9+$D$9)/($C$9*$D$9)*((($C$9*C7)+($D$9*D7))/($C$9+J6))*(1-(($C$9*C7)+($D$9*D7))/($C$9+$D$9)))))&gt;=1.96,"ê"," ")</f>
        <v xml:space="preserve"> </v>
      </c>
      <c r="G7" s="35"/>
      <c r="H7" s="14" t="s">
        <v>31</v>
      </c>
      <c r="I7" s="15">
        <v>0.38700000000000001</v>
      </c>
      <c r="J7" s="15">
        <v>0.3664</v>
      </c>
      <c r="K7" s="16" t="str">
        <f>IF(ABS((I7-J7)/(SQRT(($I$9+$J$9)/($I$9*$J$9)*((($I$9*I7)+($J$9*J7))/($I$9+$J$9))*(1-(($I$9*I7)+($J$9*J7))/($I$9+$J$9)))))&gt;=1.96,"ê"," ")</f>
        <v xml:space="preserve"> </v>
      </c>
      <c r="M7" s="13"/>
      <c r="N7" s="14" t="s">
        <v>31</v>
      </c>
      <c r="O7" s="15">
        <v>0.43880000000000002</v>
      </c>
      <c r="P7" s="15">
        <v>0.41920000000000002</v>
      </c>
      <c r="Q7" s="83" t="str">
        <f t="shared" ref="Q7:Q8" si="0">IF(ABS((O7-P7)/(SQRT(($O$9+$P$9)/($O$9*$P$9)*((($O$9*O7)+($P$9*P7))/($O$9+$P$9))*(1-(($O$9*O7)+($P$9*P7))/($O$9+$P$9)))))&gt;=1.96,"ê"," ")</f>
        <v xml:space="preserve"> </v>
      </c>
    </row>
    <row r="8" spans="1:17" x14ac:dyDescent="0.25">
      <c r="A8" s="35"/>
      <c r="B8" s="14" t="s">
        <v>32</v>
      </c>
      <c r="C8" s="15">
        <v>0.43540000000000001</v>
      </c>
      <c r="D8" s="15">
        <v>0.45550000000000002</v>
      </c>
      <c r="E8" s="16" t="str">
        <f>IF(ABS((C8-D8)/(SQRT(($C$9+$D$9)/($C$9*$D$9)*((($C$9*C8)+($D$9*D8))/($C$9+J7))*(1-(($C$9*C8)+($D$9*D8))/($C$9+$D$9)))))&gt;=1.96,"ê"," ")</f>
        <v xml:space="preserve"> </v>
      </c>
      <c r="G8" s="35"/>
      <c r="H8" s="14" t="s">
        <v>32</v>
      </c>
      <c r="I8" s="15">
        <v>0.52649999999999997</v>
      </c>
      <c r="J8" s="15">
        <v>0.53910000000000002</v>
      </c>
      <c r="K8" s="16" t="str">
        <f>IF(ABS((I8-J8)/(SQRT(($I$9+$J$9)/($I$9*$J$9)*((($I$9*I8)+($J$9*J8))/($I$9+$J$9))*(1-(($I$9*I8)+($J$9*J8))/($I$9+$J$9)))))&gt;=1.96,"ê"," ")</f>
        <v xml:space="preserve"> </v>
      </c>
      <c r="M8" s="13"/>
      <c r="N8" s="14" t="s">
        <v>32</v>
      </c>
      <c r="O8" s="15">
        <v>0.4844</v>
      </c>
      <c r="P8" s="15">
        <v>0.50019999999999998</v>
      </c>
      <c r="Q8" s="83" t="str">
        <f t="shared" si="0"/>
        <v xml:space="preserve"> </v>
      </c>
    </row>
    <row r="9" spans="1:17" ht="15.75" customHeight="1" thickBot="1" x14ac:dyDescent="0.3">
      <c r="A9" s="36"/>
      <c r="B9" s="18"/>
      <c r="C9" s="19">
        <v>1006</v>
      </c>
      <c r="D9" s="19">
        <v>1067</v>
      </c>
      <c r="E9" s="20"/>
      <c r="G9" s="36"/>
      <c r="H9" s="18"/>
      <c r="I9" s="19">
        <v>1168</v>
      </c>
      <c r="J9" s="19">
        <v>1228</v>
      </c>
      <c r="K9" s="20"/>
      <c r="M9" s="17"/>
      <c r="N9" s="18"/>
      <c r="O9" s="19">
        <v>2174</v>
      </c>
      <c r="P9" s="19">
        <v>2295</v>
      </c>
      <c r="Q9" s="20"/>
    </row>
    <row r="10" spans="1:17" ht="15" customHeight="1" x14ac:dyDescent="0.25">
      <c r="A10" s="100" t="s">
        <v>28</v>
      </c>
      <c r="B10" s="101" t="s">
        <v>28</v>
      </c>
      <c r="C10" s="102">
        <v>4.2599999999999999E-2</v>
      </c>
      <c r="D10" s="102">
        <v>4.2500000000000003E-2</v>
      </c>
      <c r="E10" s="103" t="str">
        <f>IF(ABS((C10-D10)/(SQRT(($C$15+$D$15)/($C$15*$D$15)*((($C$15*C10)+($D$15*D10))/($C$15+$D$15))*(1-(($C$15*C10)+($D$15*D10))/($C$15+$D$15)))))&gt;=1.96,"ê"," ")</f>
        <v xml:space="preserve"> </v>
      </c>
      <c r="G10" s="100" t="s">
        <v>29</v>
      </c>
      <c r="H10" s="101" t="s">
        <v>28</v>
      </c>
      <c r="I10" s="102">
        <v>3.6299999999999999E-2</v>
      </c>
      <c r="J10" s="102">
        <v>3.2199999999999999E-2</v>
      </c>
      <c r="K10" s="113" t="str">
        <f>IF(ABS((I10-J10)/(SQRT(($I$15+$J$15)/($I$15*$J$15)*((($I$15*I10)+($J$15*J10))/($I$15+$J$15))*(1-(($I$15*I10)+($J$15*J10))/($I$15+$J$15)))))&gt;=1.96,"ê"," ")</f>
        <v xml:space="preserve"> </v>
      </c>
    </row>
    <row r="11" spans="1:17" ht="15" customHeight="1" x14ac:dyDescent="0.25">
      <c r="A11" s="104"/>
      <c r="B11" s="105" t="s">
        <v>29</v>
      </c>
      <c r="C11" s="106">
        <v>7.7399999999999997E-2</v>
      </c>
      <c r="D11" s="106">
        <v>7.3200000000000001E-2</v>
      </c>
      <c r="E11" s="107" t="s">
        <v>86</v>
      </c>
      <c r="G11" s="104"/>
      <c r="H11" s="105" t="s">
        <v>29</v>
      </c>
      <c r="I11" s="106">
        <v>0.1145</v>
      </c>
      <c r="J11" s="106">
        <v>8.5900000000000004E-2</v>
      </c>
      <c r="K11" s="114" t="str">
        <f>IF(ABS((I11-J11)/(SQRT(($I$15+$J$15)/($I$15*$J$15)*((($I$15*I11)+($J$15*J11))/($I$15+$J$15))*(1-(($I$15*I11)+($J$15*J11))/($I$15+$J$15)))))&gt;=1.96,"ê"," ")</f>
        <v>ê</v>
      </c>
    </row>
    <row r="12" spans="1:17" ht="15" customHeight="1" x14ac:dyDescent="0.25">
      <c r="A12" s="104"/>
      <c r="B12" s="105" t="s">
        <v>30</v>
      </c>
      <c r="C12" s="106">
        <v>0.25700000000000001</v>
      </c>
      <c r="D12" s="106">
        <v>0.23799999999999999</v>
      </c>
      <c r="E12" s="107" t="s">
        <v>86</v>
      </c>
      <c r="F12" s="72"/>
      <c r="G12" s="104"/>
      <c r="H12" s="105" t="s">
        <v>30</v>
      </c>
      <c r="I12" s="106">
        <v>0.25169999999999998</v>
      </c>
      <c r="J12" s="106">
        <v>0.21190000000000001</v>
      </c>
      <c r="K12" s="114" t="str">
        <f>IF(ABS((I12-J12)/(SQRT(($I$15+$J$15)/($I$15*$J$15)*((($I$15*I12)+($J$15*J12))/($I$15+$J$15))*(1-(($I$15*I12)+($J$15*J12))/($I$15+$J$15)))))&gt;=1.96,"ê"," ")</f>
        <v>ê</v>
      </c>
      <c r="M12" s="42" t="s">
        <v>33</v>
      </c>
    </row>
    <row r="13" spans="1:17" ht="15" customHeight="1" x14ac:dyDescent="0.25">
      <c r="A13" s="104"/>
      <c r="B13" s="105" t="s">
        <v>31</v>
      </c>
      <c r="C13" s="106">
        <v>0.44350000000000001</v>
      </c>
      <c r="D13" s="106">
        <v>0.4083</v>
      </c>
      <c r="E13" s="107" t="s">
        <v>86</v>
      </c>
      <c r="G13" s="104"/>
      <c r="H13" s="105" t="s">
        <v>31</v>
      </c>
      <c r="I13" s="106">
        <v>0.432</v>
      </c>
      <c r="J13" s="106">
        <v>0.43259999999999998</v>
      </c>
      <c r="K13" s="115" t="str">
        <f>IF(ABS((I13-J13)/(SQRT(($I$15+$J$15)/($I$15*$J$15)*((($I$15*I13)+($J$15*J13))/($I$15+$J$15))*(1-(($I$15*I13)+($J$15*J13))/($I$15+$J$15)))))&gt;=1.96,"ê"," ")</f>
        <v xml:space="preserve"> </v>
      </c>
    </row>
    <row r="14" spans="1:17" ht="15" customHeight="1" x14ac:dyDescent="0.25">
      <c r="A14" s="104"/>
      <c r="B14" s="105" t="s">
        <v>32</v>
      </c>
      <c r="C14" s="106">
        <v>0.47520000000000001</v>
      </c>
      <c r="D14" s="106">
        <v>0.51219999999999999</v>
      </c>
      <c r="E14" s="107" t="s">
        <v>86</v>
      </c>
      <c r="G14" s="104"/>
      <c r="H14" s="105" t="s">
        <v>32</v>
      </c>
      <c r="I14" s="106">
        <v>0.49769999999999998</v>
      </c>
      <c r="J14" s="106">
        <v>0.4854</v>
      </c>
      <c r="K14" s="115" t="str">
        <f>IF(ABS((I14-J14)/(SQRT(($I$15+$J$15)/($I$15*$J$15)*((($I$15*I14)+($J$15*J14))/($I$15+$J$15))*(1-(($I$15*I14)+($J$15*J14))/($I$15+$J$15)))))&gt;=1.96,"ê"," ")</f>
        <v xml:space="preserve"> </v>
      </c>
    </row>
    <row r="15" spans="1:17" ht="15" customHeight="1" thickBot="1" x14ac:dyDescent="0.3">
      <c r="A15" s="108"/>
      <c r="B15" s="109"/>
      <c r="C15" s="110">
        <v>1292</v>
      </c>
      <c r="D15" s="110">
        <v>1271</v>
      </c>
      <c r="E15" s="111"/>
      <c r="G15" s="108"/>
      <c r="H15" s="109"/>
      <c r="I15" s="116">
        <v>882</v>
      </c>
      <c r="J15" s="110">
        <v>1024</v>
      </c>
      <c r="K15" s="111"/>
    </row>
    <row r="16" spans="1:17" x14ac:dyDescent="0.25">
      <c r="A16" s="35" t="s">
        <v>7</v>
      </c>
      <c r="B16" s="14" t="s">
        <v>28</v>
      </c>
      <c r="C16" s="15">
        <v>3.5499999999999997E-2</v>
      </c>
      <c r="D16" s="15">
        <v>4.48E-2</v>
      </c>
      <c r="E16" s="37" t="str">
        <f>IF(ABS((C16-D16)/(SQRT(($C$21+$D$21)/($C$21*$D$21)*((($C$21*C16)+($D$21*D16))/($C$21+$D$21))*(1-(($C$21*C16)+($D$21*D16))/($C$21+$D$21)))))&gt;=1.96,"ê"," ")</f>
        <v xml:space="preserve"> </v>
      </c>
      <c r="G16" s="34" t="s">
        <v>8</v>
      </c>
      <c r="H16" s="10" t="s">
        <v>28</v>
      </c>
      <c r="I16" s="11">
        <v>2.8799999999999999E-2</v>
      </c>
      <c r="J16" s="11">
        <v>2.1899999999999999E-2</v>
      </c>
      <c r="K16" s="12" t="str">
        <f>IF(ABS((I16-J16)/(SQRT(($I$21+$J$21)/($I$21*$J$21)*((($I$21*I16)+($J$21*J16))/($I$21+$J$21))*(1-(($I$21*I16)+($J$21*J16))/($I$21+$J$21)))))&gt;=1.96,"ê"," ")</f>
        <v xml:space="preserve"> </v>
      </c>
    </row>
    <row r="17" spans="1:18" x14ac:dyDescent="0.25">
      <c r="A17" s="13"/>
      <c r="B17" s="14" t="s">
        <v>29</v>
      </c>
      <c r="C17" s="15">
        <v>8.6499999999999994E-2</v>
      </c>
      <c r="D17" s="15">
        <v>9.3700000000000006E-2</v>
      </c>
      <c r="E17" s="16" t="str">
        <f>IF(ABS((C17-D17)/(SQRT(($C$21+$D$21)/($C$21*$D$21)*((($C$21*C17)+($D$21*D17))/($C$21+$D$21))*(1-(($C$21*C17)+($D$21*D17))/($C$21+$D$21)))))&gt;=1.96,"ê"," ")</f>
        <v xml:space="preserve"> </v>
      </c>
      <c r="G17" s="35"/>
      <c r="H17" s="14" t="s">
        <v>29</v>
      </c>
      <c r="I17" s="15">
        <v>6.1199999999999997E-2</v>
      </c>
      <c r="J17" s="15">
        <v>6.25E-2</v>
      </c>
      <c r="K17" s="16" t="str">
        <f>IF(ABS((I17-J17)/(SQRT(($I$21+$J$21)/($I$21*$J$21)*((($I$21*I17)+($J$21*J17))/($I$21+$J$21))*(1-(($I$21*I17)+($J$21*J17))/($I$21+$J$21)))))&gt;=1.96,"ê"," ")</f>
        <v xml:space="preserve"> </v>
      </c>
    </row>
    <row r="18" spans="1:18" x14ac:dyDescent="0.25">
      <c r="A18" s="13"/>
      <c r="B18" s="14" t="s">
        <v>30</v>
      </c>
      <c r="C18" s="15">
        <v>0.2306</v>
      </c>
      <c r="D18" s="15">
        <v>0.2505</v>
      </c>
      <c r="E18" s="16" t="str">
        <f>IF(ABS((C18-D18)/(SQRT(($C$21+$D$21)/($C$21*$D$21)*((($C$21*C18)+($D$21*D18))/($C$21+$D$21))*(1-(($C$21*C18)+($D$21*D18))/($C$21+$D$21)))))&gt;=1.96,"ê"," ")</f>
        <v xml:space="preserve"> </v>
      </c>
      <c r="G18" s="35"/>
      <c r="H18" s="14" t="s">
        <v>30</v>
      </c>
      <c r="I18" s="15">
        <v>0.2374</v>
      </c>
      <c r="J18" s="15">
        <v>0.17499999999999999</v>
      </c>
      <c r="K18" s="16" t="str">
        <f>IF(ABS((I18-J18)/(SQRT(($I$21+$J$21)/($I$21*$J$21)*((($I$21*I18)+($J$21*J18))/($I$21+$J$21))*(1-(($I$21*I18)+($J$21*J18))/($I$21+$J$21)))))&gt;=1.96,"ê"," ")</f>
        <v xml:space="preserve"> </v>
      </c>
    </row>
    <row r="19" spans="1:18" x14ac:dyDescent="0.25">
      <c r="A19" s="13"/>
      <c r="B19" s="14" t="s">
        <v>31</v>
      </c>
      <c r="C19" s="15">
        <v>0.42570000000000002</v>
      </c>
      <c r="D19" s="15">
        <v>0.41339999999999999</v>
      </c>
      <c r="E19" s="16" t="str">
        <f>IF(ABS((C19-D19)/(SQRT(($C$21+$D$21)/($C$21*$D$21)*((($C$21*C19)+($D$21*D19))/($C$21+$D$21))*(1-(($C$21*C19)+($D$21*D19))/($C$21+$D$21)))))&gt;=1.96,"ê"," ")</f>
        <v xml:space="preserve"> </v>
      </c>
      <c r="G19" s="35"/>
      <c r="H19" s="14" t="s">
        <v>31</v>
      </c>
      <c r="I19" s="15">
        <v>0.41370000000000001</v>
      </c>
      <c r="J19" s="15">
        <v>0.38440000000000002</v>
      </c>
      <c r="K19" s="16" t="str">
        <f>IF(ABS((I19-J19)/(SQRT(($I$21+$J$21)/($I$21*$J$21)*((($I$21*I19)+($J$21*J19))/($I$21+$J$21))*(1-(($I$21*I19)+($J$21*J19))/($I$21+$J$21)))))&gt;=1.96,"ê"," ")</f>
        <v xml:space="preserve"> </v>
      </c>
    </row>
    <row r="20" spans="1:18" x14ac:dyDescent="0.25">
      <c r="A20" s="13"/>
      <c r="B20" s="14" t="s">
        <v>32</v>
      </c>
      <c r="C20" s="15">
        <v>0.4945</v>
      </c>
      <c r="D20" s="15">
        <v>0.50509999999999999</v>
      </c>
      <c r="E20" s="16" t="str">
        <f>IF(ABS((C20-D20)/(SQRT(($C$21+$D$21)/($C$21*$D$21)*((($C$21*C20)+($D$21*D20))/($C$21+$D$21))*(1-(($C$21*C20)+($D$21*D20))/($C$21+$D$21)))))&gt;=1.96,"ê"," ")</f>
        <v xml:space="preserve"> </v>
      </c>
      <c r="G20" s="35"/>
      <c r="H20" s="14" t="s">
        <v>32</v>
      </c>
      <c r="I20" s="15">
        <v>0.53959999999999997</v>
      </c>
      <c r="J20" s="15">
        <v>0.55630000000000002</v>
      </c>
      <c r="K20" s="16" t="str">
        <f>IF(ABS((I20-J20)/(SQRT(($I$21+$J$21)/($I$21*$J$21)*((($I$21*I20)+($J$21*J20))/($I$21+$J$21))*(1-(($I$21*I20)+($J$21*J20))/($I$21+$J$21)))))&gt;=1.96,"ê"," ")</f>
        <v xml:space="preserve"> </v>
      </c>
    </row>
    <row r="21" spans="1:18" ht="14.25" customHeight="1" thickBot="1" x14ac:dyDescent="0.3">
      <c r="A21" s="17"/>
      <c r="B21" s="18"/>
      <c r="C21" s="21">
        <v>451</v>
      </c>
      <c r="D21" s="21">
        <v>491</v>
      </c>
      <c r="E21" s="20"/>
      <c r="G21" s="36"/>
      <c r="H21" s="18"/>
      <c r="I21" s="19">
        <v>278</v>
      </c>
      <c r="J21" s="19">
        <v>320</v>
      </c>
      <c r="K21" s="20"/>
    </row>
    <row r="22" spans="1:18" ht="15" customHeight="1" x14ac:dyDescent="0.25">
      <c r="A22" s="100" t="s">
        <v>9</v>
      </c>
      <c r="B22" s="101" t="s">
        <v>28</v>
      </c>
      <c r="C22" s="102">
        <v>5.7700000000000001E-2</v>
      </c>
      <c r="D22" s="102">
        <v>4.8800000000000003E-2</v>
      </c>
      <c r="E22" s="103" t="str">
        <f>IF(ABS((C22-D22)/(SQRT(($C$27+$D$27)/($C$27*$D$27)*((($C$27*C22)+($D$27*D22))/($C$27+$D$27))*(1-(($C$27*C22)+($D$27*D22))/($C$27+$D$27)))))&gt;=1.96,"ê"," ")</f>
        <v xml:space="preserve"> </v>
      </c>
      <c r="G22" s="100" t="s">
        <v>10</v>
      </c>
      <c r="H22" s="101" t="s">
        <v>28</v>
      </c>
      <c r="I22" s="102">
        <v>4.82E-2</v>
      </c>
      <c r="J22" s="102">
        <v>5.0599999999999999E-2</v>
      </c>
      <c r="K22" s="103" t="str">
        <f>IF(ABS((I22-J22)/(SQRT(($I$27+$J$27)/($I$27*$J$27)*((($I$27*I22)+($J$27*J22))/($I$27+$J$27))*(1-(($I$27*I22)+($J$27*J22))/($I$27+$J$27)))))&gt;=1.96,"ê"," ")</f>
        <v xml:space="preserve"> </v>
      </c>
    </row>
    <row r="23" spans="1:18" ht="15" customHeight="1" x14ac:dyDescent="0.25">
      <c r="A23" s="104"/>
      <c r="B23" s="105" t="s">
        <v>29</v>
      </c>
      <c r="C23" s="106">
        <v>0.125</v>
      </c>
      <c r="D23" s="106">
        <v>0.122</v>
      </c>
      <c r="E23" s="107" t="str">
        <f>IF(ABS((C23-D23)/(SQRT(($C$27+$D$27)/($C$27*$D$27)*((($C$27*C23)+($D$27*D23))/($C$27+$D$27))*(1-(($C$27*C23)+($D$27*D23))/($C$27+$D$27)))))&gt;=1.96,"ê"," ")</f>
        <v xml:space="preserve"> </v>
      </c>
      <c r="F23" s="72"/>
      <c r="G23" s="104"/>
      <c r="H23" s="105" t="s">
        <v>29</v>
      </c>
      <c r="I23" s="106">
        <v>0.09</v>
      </c>
      <c r="J23" s="106">
        <v>0.1139</v>
      </c>
      <c r="K23" s="107" t="str">
        <f>IF(ABS((I23-J23)/(SQRT(($I$27+$J$27)/($I$27*$J$27)*((($I$27*I23)+($J$27*J23))/($I$27+$J$27))*(1-(($I$27*I23)+($J$27*J23))/($I$27+$J$27)))))&gt;=1.96,"ê"," ")</f>
        <v xml:space="preserve"> </v>
      </c>
      <c r="L23" s="72"/>
    </row>
    <row r="24" spans="1:18" ht="15" customHeight="1" x14ac:dyDescent="0.25">
      <c r="A24" s="104"/>
      <c r="B24" s="105" t="s">
        <v>30</v>
      </c>
      <c r="C24" s="106">
        <v>0.2596</v>
      </c>
      <c r="D24" s="106">
        <v>0.34150000000000003</v>
      </c>
      <c r="E24" s="107" t="str">
        <f>IF(ABS((C24-D24)/(SQRT(($C$27+$D$27)/($C$27*$D$27)*((($C$27*C24)+($D$27*D24))/($C$27+$D$27))*(1-(($C$27*C24)+($D$27*D24))/($C$27+$D$27)))))&gt;=1.96,"ê"," ")</f>
        <v xml:space="preserve"> </v>
      </c>
      <c r="F24" s="72"/>
      <c r="G24" s="104"/>
      <c r="H24" s="105" t="s">
        <v>30</v>
      </c>
      <c r="I24" s="106">
        <v>0.33119999999999999</v>
      </c>
      <c r="J24" s="106">
        <v>0.30059999999999998</v>
      </c>
      <c r="K24" s="107" t="str">
        <f>IF(ABS((I24-J24)/(SQRT(($I$27+$J$27)/($I$27*$J$27)*((($I$27*I24)+($J$27*J24))/($I$27+$J$27))*(1-(($I$27*I24)+($J$27*J24))/($I$27+$J$27)))))&gt;=1.96,"ê"," ")</f>
        <v xml:space="preserve"> </v>
      </c>
    </row>
    <row r="25" spans="1:18" ht="15" customHeight="1" x14ac:dyDescent="0.25">
      <c r="A25" s="104"/>
      <c r="B25" s="105" t="s">
        <v>31</v>
      </c>
      <c r="C25" s="106">
        <v>0.50960000000000005</v>
      </c>
      <c r="D25" s="106">
        <v>0.46339999999999998</v>
      </c>
      <c r="E25" s="107" t="str">
        <f>IF(ABS((C25-D25)/(SQRT(($C$27+$D$27)/($C$27*$D$27)*((($C$27*C25)+($D$27*D25))/($C$27+$D$27))*(1-(($C$27*C25)+($D$27*D25))/($C$27+$D$27)))))&gt;=1.96,"ê"," ")</f>
        <v xml:space="preserve"> </v>
      </c>
      <c r="G25" s="104"/>
      <c r="H25" s="105" t="s">
        <v>31</v>
      </c>
      <c r="I25" s="106">
        <v>0.54339999999999999</v>
      </c>
      <c r="J25" s="106">
        <v>0.59489999999999998</v>
      </c>
      <c r="K25" s="107" t="str">
        <f>IF(ABS((I25-J25)/(SQRT(($I$27+$J$27)/($I$27*$J$27)*((($I$27*I25)+($J$27*J25))/($I$27+$J$27))*(1-(($I$27*I25)+($J$27*J25))/($I$27+$J$27)))))&gt;=1.96,"ê"," ")</f>
        <v xml:space="preserve"> </v>
      </c>
      <c r="M25" s="98"/>
      <c r="N25" s="98"/>
      <c r="O25" s="99"/>
      <c r="P25" s="99"/>
      <c r="Q25" s="97"/>
      <c r="R25" s="96"/>
    </row>
    <row r="26" spans="1:18" ht="15" customHeight="1" x14ac:dyDescent="0.25">
      <c r="A26" s="104"/>
      <c r="B26" s="105" t="s">
        <v>32</v>
      </c>
      <c r="C26" s="106">
        <v>0.43269999999999997</v>
      </c>
      <c r="D26" s="106">
        <v>0.39019999999999999</v>
      </c>
      <c r="E26" s="107" t="str">
        <f>IF(ABS((C26-D26)/(SQRT(($C$27+$D$27)/($C$27*$D$27)*((($C$27*C26)+($D$27*D26))/($C$27+$D$27))*(1-(($C$27*C26)+($D$27*D26))/($C$27+$D$27)))))&gt;=1.96,"ê"," ")</f>
        <v xml:space="preserve"> </v>
      </c>
      <c r="G26" s="104"/>
      <c r="H26" s="105" t="s">
        <v>32</v>
      </c>
      <c r="I26" s="106">
        <v>0.37940000000000002</v>
      </c>
      <c r="J26" s="106">
        <v>0.34489999999999998</v>
      </c>
      <c r="K26" s="107" t="str">
        <f>IF(ABS((I26-J26)/(SQRT(($I$27+$J$27)/($I$27*$J$27)*((($I$27*I26)+($J$27*J26))/($I$27+$J$27))*(1-(($I$27*I26)+($J$27*J26))/($I$27+$J$27)))))&gt;=1.96,"ê"," ")</f>
        <v xml:space="preserve"> </v>
      </c>
      <c r="M26" s="97"/>
      <c r="N26" s="97"/>
      <c r="O26" s="97"/>
      <c r="P26" s="97"/>
      <c r="Q26" s="97"/>
      <c r="R26" s="96"/>
    </row>
    <row r="27" spans="1:18" ht="15" customHeight="1" thickBot="1" x14ac:dyDescent="0.3">
      <c r="A27" s="108"/>
      <c r="B27" s="109"/>
      <c r="C27" s="110">
        <v>104</v>
      </c>
      <c r="D27" s="110">
        <v>82</v>
      </c>
      <c r="E27" s="111"/>
      <c r="G27" s="108"/>
      <c r="H27" s="109"/>
      <c r="I27" s="110">
        <v>311</v>
      </c>
      <c r="J27" s="110">
        <v>316</v>
      </c>
      <c r="K27" s="111"/>
      <c r="M27" s="96"/>
      <c r="N27" s="96"/>
      <c r="O27" s="96"/>
      <c r="P27" s="96"/>
      <c r="Q27" s="96"/>
    </row>
    <row r="28" spans="1:18" x14ac:dyDescent="0.25">
      <c r="A28" s="34" t="s">
        <v>11</v>
      </c>
      <c r="B28" s="10" t="s">
        <v>28</v>
      </c>
      <c r="C28" s="11">
        <v>3.8399999999999997E-2</v>
      </c>
      <c r="D28" s="11">
        <v>3.8100000000000002E-2</v>
      </c>
      <c r="E28" s="12" t="str">
        <f>IF(ABS((C28-D28)/(SQRT(($C$33+$D$33)/($C$33*$D$33)*((($C$33*C28)+($D$33*D28))/($C$33+$D$33))*(1-(($C$33*C28)+($D$33*D28))/($C$33+$D$33)))))&gt;=1.96,"ê"," ")</f>
        <v xml:space="preserve"> </v>
      </c>
      <c r="G28" s="35" t="s">
        <v>12</v>
      </c>
      <c r="H28" s="14" t="s">
        <v>28</v>
      </c>
      <c r="I28" s="15">
        <v>3.5299999999999998E-2</v>
      </c>
      <c r="J28" s="15">
        <v>2.86E-2</v>
      </c>
      <c r="K28" s="16" t="str">
        <f>IF(ABS((I28-J28)/(SQRT(($I$33+$J$33)/($I$33*$J$33)*((($I$33*I28)+($J$33*J28))/($I$33+$J$33))*(1-(($I$33*I28)+($J$33*J28))/($I$33+$J$33)))))&gt;=1.96,"ê"," ")</f>
        <v xml:space="preserve"> </v>
      </c>
      <c r="L28" s="95"/>
    </row>
    <row r="29" spans="1:18" ht="18" x14ac:dyDescent="0.25">
      <c r="A29" s="35"/>
      <c r="B29" s="14" t="s">
        <v>29</v>
      </c>
      <c r="C29" s="15">
        <v>0.1017</v>
      </c>
      <c r="D29" s="15">
        <v>7.9299999999999995E-2</v>
      </c>
      <c r="E29" s="112" t="str">
        <f>IF(ABS((C29-D29)/(SQRT(($C$33+$D$33)/($C$33*$D$33)*((($C$33*C29)+($D$33*D29))/($C$33+$D$33))*(1-(($C$33*C29)+($D$33*D29))/($C$33+$D$33)))))&gt;=1.96,"ê"," ")</f>
        <v>ê</v>
      </c>
      <c r="G29" s="13"/>
      <c r="H29" s="14" t="s">
        <v>29</v>
      </c>
      <c r="I29" s="15">
        <v>6.4699999999999994E-2</v>
      </c>
      <c r="J29" s="15">
        <v>5.1799999999999999E-2</v>
      </c>
      <c r="K29" s="16" t="str">
        <f>IF(ABS((I29-J29)/(SQRT(($I$33+$J$33)/($I$33*$J$33)*((($I$33*I29)+($J$33*J29))/($I$33+$J$33))*(1-(($I$33*I29)+($J$33*J29))/($I$33+$J$33)))))&gt;=1.96,"ê"," ")</f>
        <v xml:space="preserve"> </v>
      </c>
      <c r="L29" s="95"/>
    </row>
    <row r="30" spans="1:18" x14ac:dyDescent="0.25">
      <c r="A30" s="35"/>
      <c r="B30" s="14" t="s">
        <v>30</v>
      </c>
      <c r="C30" s="15">
        <v>0.28420000000000001</v>
      </c>
      <c r="D30" s="15">
        <v>0.25059999999999999</v>
      </c>
      <c r="E30" s="16" t="str">
        <f>IF(ABS((C30-D30)/(SQRT(($C$33+$D$33)/($C$33*$D$33)*((($C$33*C30)+($D$33*D30))/($C$33+$D$33))*(1-(($C$33*C30)+($D$33*D30))/($C$33+$D$33)))))&gt;=1.96,"ê"," ")</f>
        <v xml:space="preserve"> </v>
      </c>
      <c r="G30" s="13"/>
      <c r="H30" s="14" t="s">
        <v>30</v>
      </c>
      <c r="I30" s="15">
        <v>0.1353</v>
      </c>
      <c r="J30" s="15">
        <v>0.11070000000000001</v>
      </c>
      <c r="K30" s="16" t="str">
        <f>IF(ABS((I30-J30)/(SQRT(($I$33+$J$33)/($I$33*$J$33)*((($I$33*I30)+($J$33*J30))/($I$33+$J$33))*(1-(($I$33*I30)+($J$33*J30))/($I$33+$J$33)))))&gt;=1.96,"ê"," ")</f>
        <v xml:space="preserve"> </v>
      </c>
    </row>
    <row r="31" spans="1:18" x14ac:dyDescent="0.25">
      <c r="A31" s="35"/>
      <c r="B31" s="14" t="s">
        <v>31</v>
      </c>
      <c r="C31" s="15">
        <v>0.48199999999999998</v>
      </c>
      <c r="D31" s="15">
        <v>0.45250000000000001</v>
      </c>
      <c r="E31" s="16" t="str">
        <f>IF(ABS((C31-D31)/(SQRT(($C$33+$D$33)/($C$33*$D$33)*((($C$33*C31)+($D$33*D31))/($C$33+$D$33))*(1-(($C$33*C31)+($D$33*D31))/($C$33+$D$33)))))&gt;=1.96,"ê"," ")</f>
        <v xml:space="preserve"> </v>
      </c>
      <c r="G31" s="13"/>
      <c r="H31" s="14" t="s">
        <v>31</v>
      </c>
      <c r="I31" s="15">
        <v>0.25490000000000002</v>
      </c>
      <c r="J31" s="15">
        <v>0.2339</v>
      </c>
      <c r="K31" s="16" t="str">
        <f>IF(ABS((I31-J31)/(SQRT(($I$33+$J$33)/($I$33*$J$33)*((($I$33*I31)+($J$33*J31))/($I$33+$J$33))*(1-(($I$33*I31)+($J$33*J31))/($I$33+$J$33)))))&gt;=1.96,"ê"," ")</f>
        <v xml:space="preserve"> </v>
      </c>
    </row>
    <row r="32" spans="1:18" x14ac:dyDescent="0.25">
      <c r="A32" s="35"/>
      <c r="B32" s="14" t="s">
        <v>32</v>
      </c>
      <c r="C32" s="15">
        <v>0.44119999999999998</v>
      </c>
      <c r="D32" s="15">
        <v>0.46150000000000002</v>
      </c>
      <c r="E32" s="16" t="str">
        <f>IF(ABS((C32-D32)/(SQRT(($C$33+$D$33)/($C$33*$D$33)*((($C$33*C32)+($D$33*D32))/($C$33+$D$33))*(1-(($C$33*C32)+($D$33*D32))/($C$33+$D$33)))))&gt;=1.96,"ê"," ")</f>
        <v xml:space="preserve"> </v>
      </c>
      <c r="G32" s="13"/>
      <c r="H32" s="14" t="s">
        <v>32</v>
      </c>
      <c r="I32" s="15">
        <v>0.66469999999999996</v>
      </c>
      <c r="J32" s="15">
        <v>0.69640000000000002</v>
      </c>
      <c r="K32" s="16" t="str">
        <f>IF(ABS((I32-J32)/(SQRT(($I$33+$J$33)/($I$33*$J$33)*((($I$33*I32)+($J$33*J32))/($I$33+$J$33))*(1-(($I$33*I32)+($J$33*J32))/($I$33+$J$33)))))&gt;=1.96,"ê"," ")</f>
        <v xml:space="preserve"> </v>
      </c>
    </row>
    <row r="33" spans="1:11" ht="15" customHeight="1" thickBot="1" x14ac:dyDescent="0.3">
      <c r="A33" s="36"/>
      <c r="B33" s="18"/>
      <c r="C33" s="19">
        <v>1249</v>
      </c>
      <c r="D33" s="19">
        <v>1337</v>
      </c>
      <c r="E33" s="20"/>
      <c r="G33" s="17"/>
      <c r="H33" s="18"/>
      <c r="I33" s="21">
        <v>510</v>
      </c>
      <c r="J33" s="21">
        <v>560</v>
      </c>
      <c r="K33" s="20"/>
    </row>
  </sheetData>
  <hyperlinks>
    <hyperlink ref="H1" location="Contents!A1" display="Hom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"/>
  <sheetViews>
    <sheetView zoomScale="80" zoomScaleNormal="80" workbookViewId="0">
      <selection activeCell="M26" sqref="M26"/>
    </sheetView>
  </sheetViews>
  <sheetFormatPr defaultRowHeight="15" x14ac:dyDescent="0.25"/>
  <cols>
    <col min="1" max="1" width="22" customWidth="1"/>
    <col min="2" max="2" width="18.42578125" bestFit="1" customWidth="1"/>
    <col min="3" max="4" width="8.5703125" bestFit="1" customWidth="1"/>
    <col min="5" max="5" width="12.7109375" bestFit="1" customWidth="1"/>
    <col min="6" max="6" width="5.7109375" customWidth="1"/>
    <col min="7" max="7" width="22.28515625" bestFit="1" customWidth="1"/>
    <col min="8" max="8" width="18.42578125" bestFit="1" customWidth="1"/>
    <col min="9" max="10" width="8.5703125" bestFit="1" customWidth="1"/>
    <col min="11" max="11" width="12.7109375" bestFit="1" customWidth="1"/>
    <col min="12" max="12" width="8.85546875" customWidth="1"/>
    <col min="13" max="13" width="17" customWidth="1"/>
    <col min="14" max="14" width="16.42578125" customWidth="1"/>
    <col min="17" max="17" width="14.140625" customWidth="1"/>
  </cols>
  <sheetData>
    <row r="1" spans="1:23" ht="15.75" x14ac:dyDescent="0.25">
      <c r="A1" s="42" t="s">
        <v>91</v>
      </c>
      <c r="B1" s="2"/>
      <c r="L1" s="135" t="s">
        <v>124</v>
      </c>
    </row>
    <row r="2" spans="1:23" ht="16.5" thickBot="1" x14ac:dyDescent="0.3">
      <c r="A2" s="78" t="s">
        <v>77</v>
      </c>
      <c r="B2" s="2"/>
    </row>
    <row r="3" spans="1:23" ht="15" customHeight="1" thickBot="1" x14ac:dyDescent="0.3">
      <c r="A3" s="141"/>
      <c r="B3" s="142"/>
      <c r="C3" s="71" t="s">
        <v>14</v>
      </c>
      <c r="D3" s="71" t="s">
        <v>4</v>
      </c>
      <c r="E3" s="9" t="s">
        <v>15</v>
      </c>
      <c r="G3" s="141"/>
      <c r="H3" s="142"/>
      <c r="I3" s="89" t="s">
        <v>14</v>
      </c>
      <c r="J3" s="89" t="s">
        <v>4</v>
      </c>
      <c r="K3" s="9" t="s">
        <v>15</v>
      </c>
      <c r="M3" s="141"/>
      <c r="N3" s="142"/>
      <c r="O3" s="89" t="s">
        <v>14</v>
      </c>
      <c r="P3" s="89" t="s">
        <v>4</v>
      </c>
      <c r="Q3" s="94" t="s">
        <v>15</v>
      </c>
    </row>
    <row r="4" spans="1:23" ht="15" customHeight="1" x14ac:dyDescent="0.25">
      <c r="A4" s="34" t="s">
        <v>2</v>
      </c>
      <c r="B4" s="10" t="s">
        <v>34</v>
      </c>
      <c r="C4" s="11">
        <v>7.9799999999999996E-2</v>
      </c>
      <c r="D4" s="11">
        <v>6.5100000000000005E-2</v>
      </c>
      <c r="E4" s="37" t="str">
        <f>IF(ABS((C4-D4)/(SQRT(($C$11+$D$11)/($C$11*$D$11)*((($C$11*C4)+($D$11*D4))/($C$11+$D$11))*(1-(($C$11*C4)+($D$11*D4))/($C$11+$D$11)))))&gt;=1.96,"ê"," ")</f>
        <v xml:space="preserve"> </v>
      </c>
      <c r="G4" s="34" t="s">
        <v>3</v>
      </c>
      <c r="H4" s="10" t="s">
        <v>34</v>
      </c>
      <c r="I4" s="11">
        <v>6.0199999999999997E-2</v>
      </c>
      <c r="J4" s="11">
        <v>3.4000000000000002E-2</v>
      </c>
      <c r="K4" s="84" t="str">
        <f t="shared" ref="K4:K10" si="0">IF(ABS((I4-J4)/(SQRT(($I$11+$J$11)/($I$11*$J$11)*((($I$11*I4)+($J$11*J4))/($I$11+$J$11))*(1-(($I$11*I4)+($J$11*J4))/($I$11+$J$11)))))&gt;=1.96,"ê"," ")</f>
        <v>ê</v>
      </c>
      <c r="M4" s="34" t="s">
        <v>13</v>
      </c>
      <c r="N4" s="10" t="s">
        <v>34</v>
      </c>
      <c r="O4" s="11">
        <v>6.93E-2</v>
      </c>
      <c r="P4" s="11">
        <v>4.8399999999999999E-2</v>
      </c>
      <c r="Q4" s="84" t="str">
        <f>IF(ABS((O4-P4)/(SQRT(($O$11+$P$11)/($O$11*$P$11)*((($O$11*O4)+($P$11*P4))/($O$11+$P$11))*(1-(($O$11*O4)+($P$11*P4))/($O$11+$P$11)))))&gt;=1.96,"ê"," ")</f>
        <v>ê</v>
      </c>
    </row>
    <row r="5" spans="1:23" ht="15" customHeight="1" x14ac:dyDescent="0.25">
      <c r="A5" s="35"/>
      <c r="B5" s="14" t="s">
        <v>35</v>
      </c>
      <c r="C5" s="15">
        <v>0.38890000000000002</v>
      </c>
      <c r="D5" s="15">
        <v>0.40229999999999999</v>
      </c>
      <c r="E5" s="24" t="str">
        <f t="shared" ref="E5:E10" si="1">IF(ABS((C5-D5)/(SQRT(($C$11+$D$11)/($C$11*$D$11)*((($C$11*C5)+($D$11*D5))/($C$11+$D$11))*(1-(($C$11*C5)+($D$11*D5))/($C$11+$D$11)))))&gt;=1.96,"ê"," ")</f>
        <v xml:space="preserve"> </v>
      </c>
      <c r="G5" s="35"/>
      <c r="H5" s="14" t="s">
        <v>35</v>
      </c>
      <c r="I5" s="15">
        <v>0.34200000000000003</v>
      </c>
      <c r="J5" s="15">
        <v>0.36209999999999998</v>
      </c>
      <c r="K5" s="85" t="str">
        <f t="shared" si="0"/>
        <v xml:space="preserve"> </v>
      </c>
      <c r="M5" s="35"/>
      <c r="N5" s="14" t="s">
        <v>35</v>
      </c>
      <c r="O5" s="15">
        <v>0.3649</v>
      </c>
      <c r="P5" s="15">
        <v>0.38069999999999998</v>
      </c>
      <c r="Q5" s="85" t="str">
        <f t="shared" ref="Q5:Q10" si="2">IF(ABS((O5-P5)/(SQRT(($O$11+$P$11)/($O$11*$P$11)*((($O$11*O5)+($P$11*P5))/($O$11+$P$11))*(1-(($O$11*O5)+($P$11*P5))/($O$11+$P$11)))))&gt;=1.96,"ê"," ")</f>
        <v xml:space="preserve"> </v>
      </c>
    </row>
    <row r="6" spans="1:23" ht="15" customHeight="1" x14ac:dyDescent="0.25">
      <c r="A6" s="35"/>
      <c r="B6" s="14" t="s">
        <v>36</v>
      </c>
      <c r="C6" s="15">
        <v>6.3500000000000001E-2</v>
      </c>
      <c r="D6" s="15">
        <v>5.1700000000000003E-2</v>
      </c>
      <c r="E6" s="24" t="str">
        <f t="shared" si="1"/>
        <v xml:space="preserve"> </v>
      </c>
      <c r="G6" s="35"/>
      <c r="H6" s="14" t="s">
        <v>36</v>
      </c>
      <c r="I6" s="15">
        <v>5.3999999999999999E-2</v>
      </c>
      <c r="J6" s="15">
        <v>2.5700000000000001E-2</v>
      </c>
      <c r="K6" s="85" t="str">
        <f t="shared" si="0"/>
        <v>ê</v>
      </c>
      <c r="L6" s="72"/>
      <c r="M6" s="35"/>
      <c r="N6" s="14" t="s">
        <v>36</v>
      </c>
      <c r="O6" s="15">
        <v>5.8400000000000001E-2</v>
      </c>
      <c r="P6" s="15">
        <v>3.78E-2</v>
      </c>
      <c r="Q6" s="85" t="str">
        <f t="shared" si="2"/>
        <v>ê</v>
      </c>
    </row>
    <row r="7" spans="1:23" ht="15" customHeight="1" x14ac:dyDescent="0.25">
      <c r="A7" s="35"/>
      <c r="B7" s="14" t="s">
        <v>37</v>
      </c>
      <c r="C7" s="15">
        <v>3.2800000000000003E-2</v>
      </c>
      <c r="D7" s="15">
        <v>2.87E-2</v>
      </c>
      <c r="E7" s="24" t="str">
        <f t="shared" si="1"/>
        <v xml:space="preserve"> </v>
      </c>
      <c r="G7" s="35"/>
      <c r="H7" s="14" t="s">
        <v>37</v>
      </c>
      <c r="I7" s="15">
        <v>1.4999999999999999E-2</v>
      </c>
      <c r="J7" s="15">
        <v>1.0800000000000001E-2</v>
      </c>
      <c r="K7" s="85" t="str">
        <f t="shared" si="0"/>
        <v xml:space="preserve"> </v>
      </c>
      <c r="M7" s="35"/>
      <c r="N7" s="14" t="s">
        <v>37</v>
      </c>
      <c r="O7" s="15">
        <v>2.3300000000000001E-2</v>
      </c>
      <c r="P7" s="15">
        <v>1.9099999999999999E-2</v>
      </c>
      <c r="Q7" s="85" t="str">
        <f t="shared" si="2"/>
        <v xml:space="preserve"> </v>
      </c>
      <c r="R7" s="40"/>
      <c r="S7" s="40"/>
      <c r="T7" s="40"/>
      <c r="U7" s="40"/>
      <c r="V7" s="40"/>
    </row>
    <row r="8" spans="1:23" ht="15" customHeight="1" x14ac:dyDescent="0.25">
      <c r="A8" s="35"/>
      <c r="B8" s="14" t="s">
        <v>38</v>
      </c>
      <c r="C8" s="15">
        <v>0.11260000000000001</v>
      </c>
      <c r="D8" s="15">
        <v>8.43E-2</v>
      </c>
      <c r="E8" s="82" t="str">
        <f>IF(ABS((C8-D8)/(SQRT(($C$11+$D$11)/($C$11*$D$11)*((($C$11*C8)+($D$11*D8))/($C$11+$D$11))*(1-(($C$11*C8)+($D$11*D8))/($C$11+$D$11)))))&gt;=1.96,"ê"," ")</f>
        <v>ê</v>
      </c>
      <c r="F8" s="72"/>
      <c r="G8" s="35"/>
      <c r="H8" s="14" t="s">
        <v>38</v>
      </c>
      <c r="I8" s="15">
        <v>8.9399999999999993E-2</v>
      </c>
      <c r="J8" s="15">
        <v>6.7900000000000002E-2</v>
      </c>
      <c r="K8" s="85" t="str">
        <f t="shared" si="0"/>
        <v xml:space="preserve"> </v>
      </c>
      <c r="L8" s="72"/>
      <c r="M8" s="35"/>
      <c r="N8" s="14" t="s">
        <v>38</v>
      </c>
      <c r="O8" s="15">
        <v>0.10009999999999999</v>
      </c>
      <c r="P8" s="15">
        <v>7.5499999999999998E-2</v>
      </c>
      <c r="Q8" s="85" t="str">
        <f t="shared" si="2"/>
        <v>ê</v>
      </c>
      <c r="R8" s="40"/>
      <c r="S8" s="40"/>
      <c r="T8" s="40"/>
      <c r="U8" s="40"/>
      <c r="V8" s="40"/>
    </row>
    <row r="9" spans="1:23" ht="15" customHeight="1" x14ac:dyDescent="0.25">
      <c r="A9" s="35"/>
      <c r="B9" s="14" t="s">
        <v>39</v>
      </c>
      <c r="C9" s="15">
        <v>0.53739999999999999</v>
      </c>
      <c r="D9" s="15">
        <v>0.52869999999999995</v>
      </c>
      <c r="E9" s="24" t="str">
        <f t="shared" si="1"/>
        <v xml:space="preserve"> </v>
      </c>
      <c r="G9" s="35"/>
      <c r="H9" s="14" t="s">
        <v>39</v>
      </c>
      <c r="I9" s="15">
        <v>0.58760000000000001</v>
      </c>
      <c r="J9" s="15">
        <v>0.58409999999999995</v>
      </c>
      <c r="K9" s="85" t="str">
        <f t="shared" si="0"/>
        <v xml:space="preserve"> </v>
      </c>
      <c r="M9" s="35"/>
      <c r="N9" s="14" t="s">
        <v>39</v>
      </c>
      <c r="O9" s="15">
        <v>0.56430000000000002</v>
      </c>
      <c r="P9" s="15">
        <v>0.55840000000000001</v>
      </c>
      <c r="Q9" s="85" t="str">
        <f t="shared" si="2"/>
        <v xml:space="preserve"> </v>
      </c>
      <c r="R9" s="40"/>
      <c r="S9" s="40"/>
      <c r="T9" s="40"/>
      <c r="U9" s="40"/>
      <c r="V9" s="40"/>
    </row>
    <row r="10" spans="1:23" ht="15" customHeight="1" x14ac:dyDescent="0.25">
      <c r="A10" s="35"/>
      <c r="B10" s="14" t="s">
        <v>40</v>
      </c>
      <c r="C10" s="15">
        <v>0.46260000000000001</v>
      </c>
      <c r="D10" s="15">
        <v>0.4713</v>
      </c>
      <c r="E10" s="24" t="str">
        <f t="shared" si="1"/>
        <v xml:space="preserve"> </v>
      </c>
      <c r="G10" s="35"/>
      <c r="H10" s="14" t="s">
        <v>40</v>
      </c>
      <c r="I10" s="15">
        <v>0.41239999999999999</v>
      </c>
      <c r="J10" s="15">
        <v>0.41589999999999999</v>
      </c>
      <c r="K10" s="85" t="str">
        <f t="shared" si="0"/>
        <v xml:space="preserve"> </v>
      </c>
      <c r="M10" s="35"/>
      <c r="N10" s="14" t="s">
        <v>40</v>
      </c>
      <c r="O10" s="15">
        <v>0.43569999999999998</v>
      </c>
      <c r="P10" s="15">
        <v>0.44159999999999999</v>
      </c>
      <c r="Q10" s="85" t="str">
        <f t="shared" si="2"/>
        <v xml:space="preserve"> </v>
      </c>
      <c r="R10" s="40"/>
      <c r="S10" s="40"/>
      <c r="T10" s="40"/>
      <c r="U10" s="40"/>
      <c r="V10" s="40"/>
    </row>
    <row r="11" spans="1:23" ht="15" customHeight="1" thickBot="1" x14ac:dyDescent="0.3">
      <c r="A11" s="36"/>
      <c r="B11" s="18"/>
      <c r="C11" s="19">
        <v>977</v>
      </c>
      <c r="D11" s="19">
        <v>1044</v>
      </c>
      <c r="E11" s="38"/>
      <c r="G11" s="36"/>
      <c r="H11" s="18"/>
      <c r="I11" s="19">
        <v>1130</v>
      </c>
      <c r="J11" s="19">
        <v>1207</v>
      </c>
      <c r="K11" s="38"/>
      <c r="L11" s="40"/>
      <c r="M11" s="36"/>
      <c r="N11" s="18"/>
      <c r="O11" s="19">
        <v>2107</v>
      </c>
      <c r="P11" s="19">
        <v>2251</v>
      </c>
      <c r="Q11" s="38"/>
      <c r="R11" s="40"/>
      <c r="S11" s="40"/>
      <c r="T11" s="40"/>
      <c r="U11" s="40"/>
      <c r="V11" s="40"/>
      <c r="W11" s="40"/>
    </row>
    <row r="12" spans="1:23" ht="15" customHeight="1" x14ac:dyDescent="0.25">
      <c r="A12" s="100" t="s">
        <v>28</v>
      </c>
      <c r="B12" s="101" t="s">
        <v>34</v>
      </c>
      <c r="C12" s="102">
        <v>6.2199999999999998E-2</v>
      </c>
      <c r="D12" s="102">
        <v>4.2200000000000001E-2</v>
      </c>
      <c r="E12" s="117" t="str">
        <f t="shared" ref="E12:E18" si="3">IF(ABS((C12-D12)/(SQRT(($C$19+$D$19)/($C$19*$D$19)*((($C$19*C12)+($D$19*D12))/($C$19+$D$19))*(1-(($C$19*C12)+($D$19*D12))/($C$19+$D$19)))))&gt;=1.96,"ê"," ")</f>
        <v>ê</v>
      </c>
      <c r="F12" s="72"/>
      <c r="G12" s="100" t="s">
        <v>29</v>
      </c>
      <c r="H12" s="101" t="s">
        <v>34</v>
      </c>
      <c r="I12" s="102">
        <v>7.9299999999999995E-2</v>
      </c>
      <c r="J12" s="102">
        <v>5.5899999999999998E-2</v>
      </c>
      <c r="K12" s="117" t="str">
        <f t="shared" ref="K12:K18" si="4">IF(ABS((I12-J12)/(SQRT(($I$19+$J$19)/($I$19*$J$19)*((($I$19*I12)+($J$19*J12))/($I$19+$J$19))*(1-(($I$19*I12)+($J$19*J12))/($I$19+$J$19)))))&gt;=1.96,"ê"," ")</f>
        <v>ê</v>
      </c>
      <c r="L12" s="72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</row>
    <row r="13" spans="1:23" ht="15" customHeight="1" x14ac:dyDescent="0.25">
      <c r="A13" s="104"/>
      <c r="B13" s="105" t="s">
        <v>35</v>
      </c>
      <c r="C13" s="106">
        <v>0.37030000000000002</v>
      </c>
      <c r="D13" s="106">
        <v>0.37369999999999998</v>
      </c>
      <c r="E13" s="118" t="str">
        <f t="shared" si="3"/>
        <v xml:space="preserve"> </v>
      </c>
      <c r="G13" s="104"/>
      <c r="H13" s="105" t="s">
        <v>35</v>
      </c>
      <c r="I13" s="106">
        <v>0.35749999999999998</v>
      </c>
      <c r="J13" s="106">
        <v>0.38919999999999999</v>
      </c>
      <c r="K13" s="118" t="str">
        <f t="shared" si="4"/>
        <v xml:space="preserve"> </v>
      </c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</row>
    <row r="14" spans="1:23" ht="15" customHeight="1" x14ac:dyDescent="0.25">
      <c r="A14" s="104"/>
      <c r="B14" s="105" t="s">
        <v>36</v>
      </c>
      <c r="C14" s="106">
        <v>6.0600000000000001E-2</v>
      </c>
      <c r="D14" s="106">
        <v>3.9800000000000002E-2</v>
      </c>
      <c r="E14" s="118" t="str">
        <f t="shared" si="3"/>
        <v>ê</v>
      </c>
      <c r="F14" s="72"/>
      <c r="G14" s="104"/>
      <c r="H14" s="105" t="s">
        <v>36</v>
      </c>
      <c r="I14" s="106">
        <v>5.5199999999999999E-2</v>
      </c>
      <c r="J14" s="106">
        <v>3.5299999999999998E-2</v>
      </c>
      <c r="K14" s="118" t="str">
        <f t="shared" si="4"/>
        <v>ê</v>
      </c>
      <c r="L14" s="72"/>
      <c r="M14" s="93" t="s">
        <v>42</v>
      </c>
      <c r="N14" s="40"/>
      <c r="O14" s="40"/>
      <c r="P14" s="40"/>
      <c r="Q14" s="40"/>
      <c r="R14" s="40"/>
      <c r="S14" s="40"/>
      <c r="T14" s="40"/>
      <c r="U14" s="40"/>
      <c r="V14" s="40"/>
      <c r="W14" s="40"/>
    </row>
    <row r="15" spans="1:23" ht="15" customHeight="1" x14ac:dyDescent="0.25">
      <c r="A15" s="104"/>
      <c r="B15" s="105" t="s">
        <v>37</v>
      </c>
      <c r="C15" s="106">
        <v>2.2599999999999999E-2</v>
      </c>
      <c r="D15" s="106">
        <v>2.0299999999999999E-2</v>
      </c>
      <c r="E15" s="118" t="str">
        <f t="shared" si="3"/>
        <v xml:space="preserve"> </v>
      </c>
      <c r="G15" s="104"/>
      <c r="H15" s="105" t="s">
        <v>37</v>
      </c>
      <c r="I15" s="106">
        <v>2.1000000000000001E-2</v>
      </c>
      <c r="J15" s="106">
        <v>1.7600000000000001E-2</v>
      </c>
      <c r="K15" s="118" t="str">
        <f t="shared" si="4"/>
        <v xml:space="preserve"> </v>
      </c>
      <c r="L15" s="40"/>
      <c r="M15" s="44"/>
      <c r="N15" s="44"/>
      <c r="O15" s="44"/>
      <c r="P15" s="44"/>
      <c r="Q15" s="44"/>
      <c r="R15" s="44"/>
      <c r="S15" s="44"/>
      <c r="T15" s="44"/>
      <c r="U15" s="40"/>
      <c r="V15" s="40"/>
      <c r="W15" s="40"/>
    </row>
    <row r="16" spans="1:23" ht="15" customHeight="1" x14ac:dyDescent="0.25">
      <c r="A16" s="104"/>
      <c r="B16" s="105" t="s">
        <v>38</v>
      </c>
      <c r="C16" s="106">
        <v>0.1051</v>
      </c>
      <c r="D16" s="106">
        <v>6.6600000000000006E-2</v>
      </c>
      <c r="E16" s="118" t="str">
        <f t="shared" si="3"/>
        <v>ê</v>
      </c>
      <c r="G16" s="104"/>
      <c r="H16" s="105" t="s">
        <v>38</v>
      </c>
      <c r="I16" s="106">
        <v>9.3100000000000002E-2</v>
      </c>
      <c r="J16" s="106">
        <v>8.6300000000000002E-2</v>
      </c>
      <c r="K16" s="118" t="str">
        <f t="shared" si="4"/>
        <v xml:space="preserve"> </v>
      </c>
      <c r="L16" s="40"/>
      <c r="M16" s="44"/>
      <c r="N16" s="44"/>
      <c r="O16" s="44"/>
      <c r="P16" s="44"/>
      <c r="Q16" s="44"/>
      <c r="R16" s="44"/>
      <c r="S16" s="44"/>
      <c r="T16" s="44"/>
      <c r="U16" s="40"/>
      <c r="V16" s="40"/>
      <c r="W16" s="40"/>
    </row>
    <row r="17" spans="1:23" ht="15" customHeight="1" x14ac:dyDescent="0.25">
      <c r="A17" s="104"/>
      <c r="B17" s="105" t="s">
        <v>39</v>
      </c>
      <c r="C17" s="106">
        <v>0.55859999999999999</v>
      </c>
      <c r="D17" s="106">
        <v>0.57110000000000005</v>
      </c>
      <c r="E17" s="119" t="str">
        <f t="shared" si="3"/>
        <v xml:space="preserve"> </v>
      </c>
      <c r="G17" s="104"/>
      <c r="H17" s="105" t="s">
        <v>39</v>
      </c>
      <c r="I17" s="106">
        <v>0.57240000000000002</v>
      </c>
      <c r="J17" s="106">
        <v>0.54310000000000003</v>
      </c>
      <c r="K17" s="118" t="str">
        <f t="shared" si="4"/>
        <v xml:space="preserve"> </v>
      </c>
      <c r="L17" s="40"/>
      <c r="M17" s="44"/>
      <c r="N17" s="44"/>
      <c r="O17" s="44"/>
      <c r="P17" s="44"/>
      <c r="Q17" s="44"/>
      <c r="R17" s="44"/>
      <c r="S17" s="44"/>
      <c r="T17" s="44"/>
      <c r="U17" s="40"/>
      <c r="V17" s="40"/>
      <c r="W17" s="40"/>
    </row>
    <row r="18" spans="1:23" ht="15" customHeight="1" x14ac:dyDescent="0.25">
      <c r="A18" s="104"/>
      <c r="B18" s="105" t="s">
        <v>40</v>
      </c>
      <c r="C18" s="106">
        <v>0.44140000000000001</v>
      </c>
      <c r="D18" s="106">
        <v>0.4289</v>
      </c>
      <c r="E18" s="119" t="str">
        <f t="shared" si="3"/>
        <v xml:space="preserve"> </v>
      </c>
      <c r="G18" s="104"/>
      <c r="H18" s="105" t="s">
        <v>40</v>
      </c>
      <c r="I18" s="106">
        <v>0.42759999999999998</v>
      </c>
      <c r="J18" s="106">
        <v>0.45689999999999997</v>
      </c>
      <c r="K18" s="118" t="str">
        <f t="shared" si="4"/>
        <v xml:space="preserve"> </v>
      </c>
      <c r="L18" s="40"/>
      <c r="M18" s="44"/>
      <c r="N18" s="44"/>
      <c r="O18" s="44"/>
      <c r="P18" s="44"/>
      <c r="Q18" s="44"/>
      <c r="R18" s="44"/>
      <c r="S18" s="44"/>
      <c r="T18" s="44"/>
      <c r="U18" s="40"/>
      <c r="V18" s="40"/>
      <c r="W18" s="40"/>
    </row>
    <row r="19" spans="1:23" ht="15" customHeight="1" thickBot="1" x14ac:dyDescent="0.3">
      <c r="A19" s="108"/>
      <c r="B19" s="109"/>
      <c r="C19" s="110">
        <v>1237</v>
      </c>
      <c r="D19" s="110">
        <v>1230</v>
      </c>
      <c r="E19" s="120"/>
      <c r="G19" s="108"/>
      <c r="H19" s="109"/>
      <c r="I19" s="110">
        <v>870</v>
      </c>
      <c r="J19" s="110">
        <v>1021</v>
      </c>
      <c r="K19" s="120"/>
      <c r="M19" s="44"/>
      <c r="N19" s="44"/>
      <c r="O19" s="44"/>
      <c r="P19" s="44"/>
      <c r="Q19" s="44"/>
      <c r="R19" s="44"/>
      <c r="S19" s="44"/>
      <c r="T19" s="44"/>
      <c r="U19" s="40"/>
      <c r="V19" s="40"/>
    </row>
    <row r="20" spans="1:23" ht="15" customHeight="1" x14ac:dyDescent="0.25">
      <c r="A20" s="34" t="s">
        <v>7</v>
      </c>
      <c r="B20" s="10" t="s">
        <v>34</v>
      </c>
      <c r="C20" s="11">
        <v>4.58E-2</v>
      </c>
      <c r="D20" s="11">
        <v>3.3099999999999997E-2</v>
      </c>
      <c r="E20" s="84" t="str">
        <f t="shared" ref="E20:E26" si="5">IF(ABS((C20-D20)/(SQRT(($C$27+$D$27)/($C$27*$D$27)*((($C$27*C20)+($D$27*D20))/($C$27+$D$27))*(1-(($C$27*C20)+($D$27*D20))/($C$27+$D$27)))))&gt;=1.96,"ê"," ")</f>
        <v xml:space="preserve"> </v>
      </c>
      <c r="F20" s="72"/>
      <c r="G20" s="34" t="s">
        <v>8</v>
      </c>
      <c r="H20" s="10" t="s">
        <v>34</v>
      </c>
      <c r="I20" s="11">
        <v>8.4599999999999995E-2</v>
      </c>
      <c r="J20" s="11">
        <v>3.27E-2</v>
      </c>
      <c r="K20" s="84" t="str">
        <f t="shared" ref="K20:K26" si="6">IF(ABS((I20-J20)/(SQRT(($I$27+$J$27)/($I$27*$J$27)*((($I$27*I20)+($J$27*J20))/($I$27+$J$27))*(1-(($I$27*I20)+($J$27*J20))/($I$27+$J$27)))))&gt;=1.96,"ê"," ")</f>
        <v>ê</v>
      </c>
      <c r="L20" s="72"/>
      <c r="M20" s="44"/>
      <c r="N20" s="44"/>
      <c r="O20" s="44"/>
      <c r="P20" s="44"/>
      <c r="Q20" s="44"/>
      <c r="R20" s="44"/>
      <c r="S20" s="44"/>
      <c r="T20" s="44"/>
      <c r="U20" s="40"/>
      <c r="V20" s="40"/>
    </row>
    <row r="21" spans="1:23" ht="15" customHeight="1" x14ac:dyDescent="0.25">
      <c r="A21" s="35"/>
      <c r="B21" s="14" t="s">
        <v>35</v>
      </c>
      <c r="C21" s="15">
        <v>0.45079999999999998</v>
      </c>
      <c r="D21" s="15">
        <v>0.42359999999999998</v>
      </c>
      <c r="E21" s="85" t="str">
        <f t="shared" si="5"/>
        <v xml:space="preserve"> </v>
      </c>
      <c r="G21" s="35"/>
      <c r="H21" s="14" t="s">
        <v>35</v>
      </c>
      <c r="I21" s="15">
        <v>0.27310000000000001</v>
      </c>
      <c r="J21" s="15">
        <v>0.30070000000000002</v>
      </c>
      <c r="K21" s="85" t="str">
        <f t="shared" si="6"/>
        <v xml:space="preserve"> </v>
      </c>
      <c r="M21" s="44"/>
      <c r="N21" s="44"/>
      <c r="O21" s="44"/>
      <c r="P21" s="44"/>
      <c r="Q21" s="44"/>
      <c r="R21" s="44"/>
      <c r="S21" s="44"/>
      <c r="T21" s="44"/>
      <c r="U21" s="40"/>
      <c r="V21" s="40"/>
    </row>
    <row r="22" spans="1:23" ht="15" customHeight="1" x14ac:dyDescent="0.25">
      <c r="A22" s="35"/>
      <c r="B22" s="14" t="s">
        <v>36</v>
      </c>
      <c r="C22" s="15">
        <v>8.2400000000000001E-2</v>
      </c>
      <c r="D22" s="15">
        <v>3.9300000000000002E-2</v>
      </c>
      <c r="E22" s="85" t="str">
        <f t="shared" si="5"/>
        <v>ê</v>
      </c>
      <c r="F22" s="72"/>
      <c r="G22" s="35"/>
      <c r="H22" s="14" t="s">
        <v>36</v>
      </c>
      <c r="I22" s="15">
        <v>6.54E-2</v>
      </c>
      <c r="J22" s="15">
        <v>2.6100000000000002E-2</v>
      </c>
      <c r="K22" s="85" t="str">
        <f t="shared" si="6"/>
        <v>ê</v>
      </c>
      <c r="L22" s="72"/>
      <c r="M22" s="44"/>
      <c r="N22" s="44"/>
      <c r="O22" s="44"/>
      <c r="P22" s="44"/>
      <c r="Q22" s="44"/>
      <c r="R22" s="44"/>
      <c r="S22" s="44"/>
      <c r="T22" s="44"/>
    </row>
    <row r="23" spans="1:23" ht="15" customHeight="1" x14ac:dyDescent="0.25">
      <c r="A23" s="35"/>
      <c r="B23" s="14" t="s">
        <v>37</v>
      </c>
      <c r="C23" s="15">
        <v>2.29E-2</v>
      </c>
      <c r="D23" s="15">
        <v>2.4799999999999999E-2</v>
      </c>
      <c r="E23" s="85" t="str">
        <f t="shared" si="5"/>
        <v xml:space="preserve"> </v>
      </c>
      <c r="G23" s="35"/>
      <c r="H23" s="14" t="s">
        <v>37</v>
      </c>
      <c r="I23" s="15">
        <v>2.69E-2</v>
      </c>
      <c r="J23" s="15">
        <v>1.6299999999999999E-2</v>
      </c>
      <c r="K23" s="85" t="str">
        <f t="shared" si="6"/>
        <v xml:space="preserve"> </v>
      </c>
      <c r="M23" s="44"/>
      <c r="N23" s="44"/>
      <c r="O23" s="44"/>
      <c r="P23" s="44"/>
      <c r="Q23" s="44"/>
      <c r="R23" s="44"/>
      <c r="S23" s="44"/>
      <c r="T23" s="44"/>
    </row>
    <row r="24" spans="1:23" ht="15" customHeight="1" x14ac:dyDescent="0.25">
      <c r="A24" s="35"/>
      <c r="B24" s="14" t="s">
        <v>38</v>
      </c>
      <c r="C24" s="15">
        <v>0.13270000000000001</v>
      </c>
      <c r="D24" s="15">
        <v>8.8800000000000004E-2</v>
      </c>
      <c r="E24" s="85" t="str">
        <f t="shared" si="5"/>
        <v>ê</v>
      </c>
      <c r="F24" s="72"/>
      <c r="G24" s="35"/>
      <c r="H24" s="14" t="s">
        <v>38</v>
      </c>
      <c r="I24" s="15">
        <v>6.54E-2</v>
      </c>
      <c r="J24" s="15">
        <v>6.8599999999999994E-2</v>
      </c>
      <c r="K24" s="85" t="str">
        <f t="shared" si="6"/>
        <v xml:space="preserve"> </v>
      </c>
      <c r="M24" s="44"/>
      <c r="N24" s="44"/>
      <c r="O24" s="44"/>
      <c r="P24" s="44"/>
      <c r="Q24" s="44"/>
      <c r="R24" s="44"/>
      <c r="S24" s="44"/>
      <c r="T24" s="44"/>
    </row>
    <row r="25" spans="1:23" ht="15" customHeight="1" x14ac:dyDescent="0.25">
      <c r="A25" s="35"/>
      <c r="B25" s="14" t="s">
        <v>39</v>
      </c>
      <c r="C25" s="15">
        <v>0.48970000000000002</v>
      </c>
      <c r="D25" s="15">
        <v>0.51859999999999995</v>
      </c>
      <c r="E25" s="85" t="str">
        <f t="shared" si="5"/>
        <v xml:space="preserve"> </v>
      </c>
      <c r="G25" s="35"/>
      <c r="H25" s="14" t="s">
        <v>39</v>
      </c>
      <c r="I25" s="15">
        <v>0.64229999999999998</v>
      </c>
      <c r="J25" s="15">
        <v>0.63729999999999998</v>
      </c>
      <c r="K25" s="85" t="str">
        <f t="shared" si="6"/>
        <v xml:space="preserve"> </v>
      </c>
      <c r="M25" s="44"/>
      <c r="N25" s="44"/>
      <c r="O25" s="44"/>
      <c r="P25" s="44"/>
      <c r="Q25" s="44"/>
      <c r="R25" s="44"/>
      <c r="S25" s="44"/>
      <c r="T25" s="44"/>
    </row>
    <row r="26" spans="1:23" ht="15" customHeight="1" x14ac:dyDescent="0.25">
      <c r="A26" s="35"/>
      <c r="B26" s="14" t="s">
        <v>40</v>
      </c>
      <c r="C26" s="15">
        <v>0.51029999999999998</v>
      </c>
      <c r="D26" s="15">
        <v>0.48139999999999999</v>
      </c>
      <c r="E26" s="85" t="str">
        <f t="shared" si="5"/>
        <v xml:space="preserve"> </v>
      </c>
      <c r="G26" s="35"/>
      <c r="H26" s="14" t="s">
        <v>40</v>
      </c>
      <c r="I26" s="15">
        <v>0.35770000000000002</v>
      </c>
      <c r="J26" s="15">
        <v>0.36270000000000002</v>
      </c>
      <c r="K26" s="85" t="str">
        <f t="shared" si="6"/>
        <v xml:space="preserve"> </v>
      </c>
    </row>
    <row r="27" spans="1:23" ht="15" customHeight="1" thickBot="1" x14ac:dyDescent="0.3">
      <c r="A27" s="36"/>
      <c r="B27" s="18"/>
      <c r="C27" s="19">
        <v>437</v>
      </c>
      <c r="D27" s="19">
        <v>484</v>
      </c>
      <c r="E27" s="38"/>
      <c r="G27" s="36"/>
      <c r="H27" s="18"/>
      <c r="I27" s="19">
        <v>260</v>
      </c>
      <c r="J27" s="19">
        <v>306</v>
      </c>
      <c r="K27" s="38"/>
    </row>
    <row r="28" spans="1:23" ht="15" customHeight="1" x14ac:dyDescent="0.25">
      <c r="A28" s="100" t="s">
        <v>41</v>
      </c>
      <c r="B28" s="101" t="s">
        <v>34</v>
      </c>
      <c r="C28" s="102">
        <v>8.2900000000000001E-2</v>
      </c>
      <c r="D28" s="102">
        <v>6.1400000000000003E-2</v>
      </c>
      <c r="E28" s="117" t="str">
        <f>IF(ABS((C28-D28)/(SQRT(($C$35+$D$35)/($C$35*$D$35)*((($C$35*C28)+($D$35*D28))/($C$35+D35))*(1-(($C$35*C28)+($D$35*D28))/($C$35+$D$35)))))&gt;=1.96,"ê"," ")</f>
        <v>ê</v>
      </c>
      <c r="G28" s="100" t="s">
        <v>12</v>
      </c>
      <c r="H28" s="101" t="s">
        <v>34</v>
      </c>
      <c r="I28" s="102">
        <v>2.3E-2</v>
      </c>
      <c r="J28" s="102">
        <v>5.7000000000000002E-3</v>
      </c>
      <c r="K28" s="117" t="str">
        <f t="shared" ref="K28:K34" si="7">IF(ABS((I28-J28)/(SQRT(($I$35+$J$35)/($I$35*$J$35)*((($I$35*I28)+($J$35*J28))/($I$35+$J$35))*(1-(($I$35*I28)+($J$35*J28))/($I$35+$J$35)))))&gt;=1.96,"ê"," ")</f>
        <v>ê</v>
      </c>
      <c r="L28" s="72"/>
    </row>
    <row r="29" spans="1:23" ht="15" customHeight="1" x14ac:dyDescent="0.25">
      <c r="A29" s="104"/>
      <c r="B29" s="105" t="s">
        <v>35</v>
      </c>
      <c r="C29" s="106">
        <v>0.42380000000000001</v>
      </c>
      <c r="D29" s="106">
        <v>0.45329999999999998</v>
      </c>
      <c r="E29" s="118" t="str">
        <f t="shared" ref="E29:E34" si="8">IF(ABS((C29-D29)/(SQRT(($C$35+$D$35)/($C$35*$D$35)*((($C$35*C29)+($D$35*D29))/($C$35+J28))*(1-(($C$35*C29)+($D$35*D29))/($C$35+$D$35)))))&gt;=1.96,"ê"," ")</f>
        <v xml:space="preserve"> </v>
      </c>
      <c r="G29" s="104"/>
      <c r="H29" s="105" t="s">
        <v>35</v>
      </c>
      <c r="I29" s="106">
        <v>0.16489999999999999</v>
      </c>
      <c r="J29" s="106">
        <v>0.1426</v>
      </c>
      <c r="K29" s="118" t="str">
        <f t="shared" si="7"/>
        <v xml:space="preserve"> </v>
      </c>
    </row>
    <row r="30" spans="1:23" ht="15" customHeight="1" x14ac:dyDescent="0.25">
      <c r="A30" s="104"/>
      <c r="B30" s="105" t="s">
        <v>36</v>
      </c>
      <c r="C30" s="106">
        <v>7.4300000000000005E-2</v>
      </c>
      <c r="D30" s="106">
        <v>4.8099999999999997E-2</v>
      </c>
      <c r="E30" s="118" t="str">
        <f t="shared" si="8"/>
        <v>ê</v>
      </c>
      <c r="G30" s="104"/>
      <c r="H30" s="105" t="s">
        <v>36</v>
      </c>
      <c r="I30" s="121">
        <v>4.1999999999999997E-3</v>
      </c>
      <c r="J30" s="121">
        <v>3.8E-3</v>
      </c>
      <c r="K30" s="118" t="str">
        <f t="shared" si="7"/>
        <v xml:space="preserve"> </v>
      </c>
    </row>
    <row r="31" spans="1:23" ht="15" customHeight="1" x14ac:dyDescent="0.25">
      <c r="A31" s="104"/>
      <c r="B31" s="105" t="s">
        <v>37</v>
      </c>
      <c r="C31" s="106">
        <v>3.0099999999999998E-2</v>
      </c>
      <c r="D31" s="106">
        <v>2.3800000000000002E-2</v>
      </c>
      <c r="E31" s="118" t="str">
        <f t="shared" si="8"/>
        <v xml:space="preserve"> </v>
      </c>
      <c r="G31" s="104"/>
      <c r="H31" s="105" t="s">
        <v>37</v>
      </c>
      <c r="I31" s="121">
        <v>0</v>
      </c>
      <c r="J31" s="121">
        <v>3.8E-3</v>
      </c>
      <c r="K31" s="118" t="str">
        <f t="shared" si="7"/>
        <v xml:space="preserve"> </v>
      </c>
    </row>
    <row r="32" spans="1:23" ht="15" customHeight="1" x14ac:dyDescent="0.25">
      <c r="A32" s="104"/>
      <c r="B32" s="105" t="s">
        <v>38</v>
      </c>
      <c r="C32" s="106">
        <v>0.12470000000000001</v>
      </c>
      <c r="D32" s="106">
        <v>9.7000000000000003E-2</v>
      </c>
      <c r="E32" s="118" t="str">
        <f t="shared" si="8"/>
        <v xml:space="preserve"> </v>
      </c>
      <c r="G32" s="104"/>
      <c r="H32" s="105" t="s">
        <v>38</v>
      </c>
      <c r="I32" s="106">
        <v>1.67E-2</v>
      </c>
      <c r="J32" s="121">
        <v>3.8E-3</v>
      </c>
      <c r="K32" s="118" t="str">
        <f t="shared" si="7"/>
        <v>ê</v>
      </c>
      <c r="L32" s="72"/>
    </row>
    <row r="33" spans="1:11" ht="15" customHeight="1" x14ac:dyDescent="0.25">
      <c r="A33" s="104"/>
      <c r="B33" s="105" t="s">
        <v>39</v>
      </c>
      <c r="C33" s="106">
        <v>0.49199999999999999</v>
      </c>
      <c r="D33" s="106">
        <v>0.47070000000000001</v>
      </c>
      <c r="E33" s="118" t="str">
        <f t="shared" si="8"/>
        <v xml:space="preserve"> </v>
      </c>
      <c r="G33" s="104"/>
      <c r="H33" s="105" t="s">
        <v>39</v>
      </c>
      <c r="I33" s="106">
        <v>0.81</v>
      </c>
      <c r="J33" s="106">
        <v>0.84599999999999997</v>
      </c>
      <c r="K33" s="118" t="str">
        <f t="shared" si="7"/>
        <v xml:space="preserve"> </v>
      </c>
    </row>
    <row r="34" spans="1:11" ht="15" customHeight="1" x14ac:dyDescent="0.25">
      <c r="A34" s="104"/>
      <c r="B34" s="105" t="s">
        <v>40</v>
      </c>
      <c r="C34" s="106">
        <v>0.50800000000000001</v>
      </c>
      <c r="D34" s="106">
        <v>0.52929999999999999</v>
      </c>
      <c r="E34" s="118" t="str">
        <f t="shared" si="8"/>
        <v xml:space="preserve"> </v>
      </c>
      <c r="G34" s="104"/>
      <c r="H34" s="105" t="s">
        <v>40</v>
      </c>
      <c r="I34" s="106">
        <v>0.19</v>
      </c>
      <c r="J34" s="106">
        <v>0.154</v>
      </c>
      <c r="K34" s="118" t="str">
        <f t="shared" si="7"/>
        <v xml:space="preserve"> </v>
      </c>
    </row>
    <row r="35" spans="1:11" ht="15" customHeight="1" thickBot="1" x14ac:dyDescent="0.3">
      <c r="A35" s="108"/>
      <c r="B35" s="109"/>
      <c r="C35" s="110">
        <v>1628</v>
      </c>
      <c r="D35" s="110">
        <v>1725</v>
      </c>
      <c r="E35" s="120"/>
      <c r="G35" s="108"/>
      <c r="H35" s="109"/>
      <c r="I35" s="110">
        <v>479</v>
      </c>
      <c r="J35" s="110">
        <v>526</v>
      </c>
      <c r="K35" s="120"/>
    </row>
    <row r="37" spans="1:11" ht="18" x14ac:dyDescent="0.25">
      <c r="F37" s="72"/>
    </row>
    <row r="39" spans="1:11" ht="18" x14ac:dyDescent="0.25">
      <c r="F39" s="72"/>
    </row>
  </sheetData>
  <mergeCells count="3">
    <mergeCell ref="A3:B3"/>
    <mergeCell ref="M3:N3"/>
    <mergeCell ref="G3:H3"/>
  </mergeCells>
  <hyperlinks>
    <hyperlink ref="L1" location="Contents!A1" display="Home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80" zoomScaleNormal="80" workbookViewId="0">
      <selection activeCell="M27" sqref="M27"/>
    </sheetView>
  </sheetViews>
  <sheetFormatPr defaultRowHeight="15" x14ac:dyDescent="0.25"/>
  <cols>
    <col min="1" max="1" width="22.85546875" customWidth="1"/>
    <col min="2" max="2" width="18.42578125" bestFit="1" customWidth="1"/>
    <col min="5" max="5" width="12.7109375" bestFit="1" customWidth="1"/>
    <col min="6" max="6" width="5.7109375" customWidth="1"/>
    <col min="7" max="7" width="22.28515625" bestFit="1" customWidth="1"/>
    <col min="8" max="8" width="18.42578125" bestFit="1" customWidth="1"/>
    <col min="11" max="11" width="12.7109375" bestFit="1" customWidth="1"/>
    <col min="12" max="12" width="7.5703125" customWidth="1"/>
    <col min="13" max="13" width="15.85546875" customWidth="1"/>
    <col min="14" max="14" width="18.42578125" customWidth="1"/>
    <col min="17" max="17" width="13.7109375" customWidth="1"/>
  </cols>
  <sheetData>
    <row r="1" spans="1:23" ht="15.75" x14ac:dyDescent="0.25">
      <c r="A1" s="42" t="s">
        <v>92</v>
      </c>
      <c r="B1" s="2"/>
      <c r="L1" s="135" t="s">
        <v>124</v>
      </c>
    </row>
    <row r="2" spans="1:23" ht="16.5" thickBot="1" x14ac:dyDescent="0.3">
      <c r="A2" s="78" t="s">
        <v>78</v>
      </c>
      <c r="B2" s="2"/>
    </row>
    <row r="3" spans="1:23" ht="15" customHeight="1" thickBot="1" x14ac:dyDescent="0.3">
      <c r="A3" s="141"/>
      <c r="B3" s="142"/>
      <c r="C3" s="8" t="s">
        <v>14</v>
      </c>
      <c r="D3" s="8" t="s">
        <v>4</v>
      </c>
      <c r="E3" s="9" t="s">
        <v>15</v>
      </c>
      <c r="G3" s="141"/>
      <c r="H3" s="142"/>
      <c r="I3" s="8" t="s">
        <v>14</v>
      </c>
      <c r="J3" s="8" t="s">
        <v>4</v>
      </c>
      <c r="K3" s="9" t="s">
        <v>15</v>
      </c>
      <c r="M3" s="141"/>
      <c r="N3" s="142"/>
      <c r="O3" s="8" t="s">
        <v>14</v>
      </c>
      <c r="P3" s="8" t="s">
        <v>4</v>
      </c>
      <c r="Q3" s="9" t="s">
        <v>15</v>
      </c>
    </row>
    <row r="4" spans="1:23" ht="15" customHeight="1" x14ac:dyDescent="0.25">
      <c r="A4" s="34" t="s">
        <v>2</v>
      </c>
      <c r="B4" s="10" t="s">
        <v>34</v>
      </c>
      <c r="C4" s="11">
        <v>0.10539999999999999</v>
      </c>
      <c r="D4" s="11">
        <v>7.85E-2</v>
      </c>
      <c r="E4" s="84" t="str">
        <f>IF(ABS((C4-D4)/(SQRT(($C$11+$D$11)/($C$11*$D$11)*((($C$11*C4)+($D$11*D4))/($C$11+$D$11))*(1-(($C$11*C4)+($D$11*D4))/($C$11+$D$11)))))&gt;=1.96,"ê"," ")</f>
        <v>ê</v>
      </c>
      <c r="F4" s="72"/>
      <c r="G4" s="34" t="s">
        <v>3</v>
      </c>
      <c r="H4" s="10" t="s">
        <v>34</v>
      </c>
      <c r="I4" s="11">
        <v>7.8799999999999995E-2</v>
      </c>
      <c r="J4" s="11">
        <v>6.3E-2</v>
      </c>
      <c r="K4" s="37" t="str">
        <f t="shared" ref="K4:K10" si="0">IF(ABS((I4-J4)/(SQRT(($I$11+$J$11)/($I$11*$J$11)*((($I$11*I4)+($J$11*J4))/($I$11+$J$11))*(1-(($I$11*I4)+($J$11*J4))/($I$11+$J$11)))))&gt;=1.96,"ê"," ")</f>
        <v xml:space="preserve"> </v>
      </c>
      <c r="M4" s="34" t="s">
        <v>13</v>
      </c>
      <c r="N4" s="10" t="s">
        <v>34</v>
      </c>
      <c r="O4" s="11">
        <v>9.11E-2</v>
      </c>
      <c r="P4" s="11">
        <v>7.0199999999999999E-2</v>
      </c>
      <c r="Q4" s="84" t="str">
        <f>IF(ABS((O4-P4)/(SQRT(($O$11+$P$11)/($O$11*$P$11)*((($O$11*O4)+($P$11*P4))/($O$11+$P$11))*(1-(($O$11*O4)+($P$11*P4))/($O$11+$P$11)))))&gt;=1.96,"ê"," ")</f>
        <v>ê</v>
      </c>
    </row>
    <row r="5" spans="1:23" ht="15" customHeight="1" x14ac:dyDescent="0.25">
      <c r="A5" s="35"/>
      <c r="B5" s="14" t="s">
        <v>35</v>
      </c>
      <c r="C5" s="15">
        <v>0.31319999999999998</v>
      </c>
      <c r="D5" s="15">
        <v>0.37069999999999997</v>
      </c>
      <c r="E5" s="85" t="str">
        <f>IF(ABS((C5-D5)/(SQRT(($C$11+$D$11)/($C$11*$D$11)*((($C$11*C5)+($D$11*D5))/($C$11+$D$11))*(1-(($C$11*C5)+($D$11*D5))/($C$11+$D$11)))))&gt;=1.96,"é"," ")</f>
        <v>é</v>
      </c>
      <c r="F5" s="72"/>
      <c r="G5" s="35"/>
      <c r="H5" s="14" t="s">
        <v>35</v>
      </c>
      <c r="I5" s="15">
        <v>0.29559999999999997</v>
      </c>
      <c r="J5" s="15">
        <v>0.31480000000000002</v>
      </c>
      <c r="K5" s="24" t="str">
        <f t="shared" si="0"/>
        <v xml:space="preserve"> </v>
      </c>
      <c r="M5" s="35"/>
      <c r="N5" s="14" t="s">
        <v>35</v>
      </c>
      <c r="O5" s="15">
        <v>0.30370000000000003</v>
      </c>
      <c r="P5" s="15">
        <v>0.3407</v>
      </c>
      <c r="Q5" s="85" t="str">
        <f>IF(ABS((O5-P5)/(SQRT(($O$11+$P$11)/($O$11*$P$11)*((($O$11*O5)+($P$11*P5))/($O$11+$P$11))*(1-(($O$11*O5)+($P$11*P5))/($O$11+$P$11)))))&gt;=1.96,"é"," ")</f>
        <v>é</v>
      </c>
    </row>
    <row r="6" spans="1:23" ht="15" customHeight="1" x14ac:dyDescent="0.25">
      <c r="A6" s="35"/>
      <c r="B6" s="14" t="s">
        <v>36</v>
      </c>
      <c r="C6" s="15">
        <v>0.13819999999999999</v>
      </c>
      <c r="D6" s="15">
        <v>0.1303</v>
      </c>
      <c r="E6" s="85" t="str">
        <f t="shared" ref="E6:E10" si="1">IF(ABS((C6-D6)/(SQRT(($C$11+$D$11)/($C$11*$D$11)*((($C$11*C6)+($D$11*D6))/($C$11+$D$11))*(1-(($C$11*C6)+($D$11*D6))/($C$11+$D$11)))))&gt;=1.96,"ê"," ")</f>
        <v xml:space="preserve"> </v>
      </c>
      <c r="G6" s="35"/>
      <c r="H6" s="14" t="s">
        <v>36</v>
      </c>
      <c r="I6" s="15">
        <v>0.13539999999999999</v>
      </c>
      <c r="J6" s="15">
        <v>0.111</v>
      </c>
      <c r="K6" s="24" t="str">
        <f t="shared" si="0"/>
        <v xml:space="preserve"> </v>
      </c>
      <c r="L6" s="72"/>
      <c r="M6" s="35"/>
      <c r="N6" s="14" t="s">
        <v>36</v>
      </c>
      <c r="O6" s="15">
        <v>0.13669999999999999</v>
      </c>
      <c r="P6" s="15">
        <v>0.11990000000000001</v>
      </c>
      <c r="Q6" s="85" t="str">
        <f t="shared" ref="Q6:Q9" si="2">IF(ABS((O6-P6)/(SQRT(($O$11+$P$11)/($O$11*$P$11)*((($O$11*O6)+($P$11*P6))/($O$11+$P$11))*(1-(($O$11*O6)+($P$11*P6))/($O$11+$P$11)))))&gt;=1.96,"ê"," ")</f>
        <v xml:space="preserve"> </v>
      </c>
    </row>
    <row r="7" spans="1:23" ht="15" customHeight="1" x14ac:dyDescent="0.25">
      <c r="A7" s="35"/>
      <c r="B7" s="14" t="s">
        <v>37</v>
      </c>
      <c r="C7" s="15">
        <v>6.6500000000000004E-2</v>
      </c>
      <c r="D7" s="15">
        <v>4.9799999999999997E-2</v>
      </c>
      <c r="E7" s="85" t="str">
        <f t="shared" si="1"/>
        <v xml:space="preserve"> </v>
      </c>
      <c r="G7" s="35"/>
      <c r="H7" s="14" t="s">
        <v>37</v>
      </c>
      <c r="I7" s="15">
        <v>4.3400000000000001E-2</v>
      </c>
      <c r="J7" s="15">
        <v>4.3099999999999999E-2</v>
      </c>
      <c r="K7" s="24" t="str">
        <f t="shared" si="0"/>
        <v xml:space="preserve"> </v>
      </c>
      <c r="M7" s="35"/>
      <c r="N7" s="14" t="s">
        <v>37</v>
      </c>
      <c r="O7" s="15">
        <v>5.4100000000000002E-2</v>
      </c>
      <c r="P7" s="15">
        <v>4.6199999999999998E-2</v>
      </c>
      <c r="Q7" s="85" t="str">
        <f>IF(ABS((O7-P7)/(SQRT(($O$11+$P$11)/($O$11*$P$11)*((($O$11*O7)+($P$11*P7))/($O$11+$P$11))*(1-(($O$11*O7)+($P$11*P7))/($O$11+$P$11)))))&gt;=1.96,"ê"," ")</f>
        <v xml:space="preserve"> </v>
      </c>
    </row>
    <row r="8" spans="1:23" ht="15" customHeight="1" x14ac:dyDescent="0.25">
      <c r="A8" s="35"/>
      <c r="B8" s="14" t="s">
        <v>38</v>
      </c>
      <c r="C8" s="15">
        <v>0.19239999999999999</v>
      </c>
      <c r="D8" s="15">
        <v>0.15129999999999999</v>
      </c>
      <c r="E8" s="85" t="str">
        <f t="shared" si="1"/>
        <v>ê</v>
      </c>
      <c r="F8" s="72"/>
      <c r="G8" s="35"/>
      <c r="H8" s="14" t="s">
        <v>38</v>
      </c>
      <c r="I8" s="15">
        <v>0.1832</v>
      </c>
      <c r="J8" s="15">
        <v>0.16400000000000001</v>
      </c>
      <c r="K8" s="24" t="str">
        <f t="shared" si="0"/>
        <v xml:space="preserve"> </v>
      </c>
      <c r="M8" s="35"/>
      <c r="N8" s="14" t="s">
        <v>38</v>
      </c>
      <c r="O8" s="15">
        <v>0.18740000000000001</v>
      </c>
      <c r="P8" s="15">
        <v>0.15820000000000001</v>
      </c>
      <c r="Q8" s="85" t="str">
        <f>IF(ABS((O8-P8)/(SQRT(($O$11+$P$11)/($O$11*$P$11)*((($O$11*O8)+($P$11*P8))/($O$11+$P$11))*(1-(($O$11*O8)+($P$11*P8))/($O$11+$P$11)))))&gt;=1.96,"ê"," ")</f>
        <v>ê</v>
      </c>
    </row>
    <row r="9" spans="1:23" ht="15" customHeight="1" x14ac:dyDescent="0.25">
      <c r="A9" s="35"/>
      <c r="B9" s="14" t="s">
        <v>39</v>
      </c>
      <c r="C9" s="15">
        <v>0.53120000000000001</v>
      </c>
      <c r="D9" s="15">
        <v>0.51439999999999997</v>
      </c>
      <c r="E9" s="85" t="str">
        <f t="shared" si="1"/>
        <v xml:space="preserve"> </v>
      </c>
      <c r="G9" s="35"/>
      <c r="H9" s="14" t="s">
        <v>39</v>
      </c>
      <c r="I9" s="15">
        <v>0.53190000000000004</v>
      </c>
      <c r="J9" s="15">
        <v>0.52859999999999996</v>
      </c>
      <c r="K9" s="24" t="str">
        <f t="shared" si="0"/>
        <v xml:space="preserve"> </v>
      </c>
      <c r="L9" s="72"/>
      <c r="M9" s="35"/>
      <c r="N9" s="14" t="s">
        <v>39</v>
      </c>
      <c r="O9" s="15">
        <v>0.53159999999999996</v>
      </c>
      <c r="P9" s="15">
        <v>0.52200000000000002</v>
      </c>
      <c r="Q9" s="85" t="str">
        <f t="shared" si="2"/>
        <v xml:space="preserve"> </v>
      </c>
    </row>
    <row r="10" spans="1:23" ht="15" customHeight="1" x14ac:dyDescent="0.25">
      <c r="A10" s="35"/>
      <c r="B10" s="14" t="s">
        <v>40</v>
      </c>
      <c r="C10" s="15">
        <v>0.46879999999999999</v>
      </c>
      <c r="D10" s="15">
        <v>0.48559999999999998</v>
      </c>
      <c r="E10" s="85" t="str">
        <f t="shared" si="1"/>
        <v xml:space="preserve"> </v>
      </c>
      <c r="G10" s="35"/>
      <c r="H10" s="14" t="s">
        <v>40</v>
      </c>
      <c r="I10" s="15">
        <v>0.46810000000000002</v>
      </c>
      <c r="J10" s="15">
        <v>0.47139999999999999</v>
      </c>
      <c r="K10" s="24" t="str">
        <f t="shared" si="0"/>
        <v xml:space="preserve"> </v>
      </c>
      <c r="M10" s="35"/>
      <c r="N10" s="14" t="s">
        <v>40</v>
      </c>
      <c r="O10" s="15">
        <v>0.46839999999999998</v>
      </c>
      <c r="P10" s="15">
        <v>0.47799999999999998</v>
      </c>
      <c r="Q10" s="85" t="str">
        <f>IF(ABS((O10-P10)/(SQRT(($O$11+$P$11)/($O$11*$P$11)*((($O$11*O10)+($P$11*P10))/($O$11+$P$11))*(1-(($O$11*O10)+($P$11*P10))/($O$11+$P$11)))))&gt;=1.96,"ê"," ")</f>
        <v xml:space="preserve"> </v>
      </c>
      <c r="R10" s="40"/>
      <c r="S10" s="40"/>
      <c r="T10" s="40"/>
      <c r="U10" s="40"/>
      <c r="V10" s="40"/>
    </row>
    <row r="11" spans="1:23" ht="15" customHeight="1" thickBot="1" x14ac:dyDescent="0.3">
      <c r="A11" s="36"/>
      <c r="B11" s="18"/>
      <c r="C11" s="19">
        <v>977</v>
      </c>
      <c r="D11" s="19">
        <v>1044</v>
      </c>
      <c r="E11" s="38"/>
      <c r="G11" s="36"/>
      <c r="H11" s="18"/>
      <c r="I11" s="19">
        <v>1130</v>
      </c>
      <c r="J11" s="19">
        <v>1207</v>
      </c>
      <c r="K11" s="38"/>
      <c r="M11" s="36"/>
      <c r="N11" s="18"/>
      <c r="O11" s="19">
        <v>2107</v>
      </c>
      <c r="P11" s="19">
        <v>2251</v>
      </c>
      <c r="Q11" s="38"/>
      <c r="R11" s="40"/>
      <c r="S11" s="40"/>
      <c r="T11" s="40"/>
      <c r="U11" s="40"/>
      <c r="V11" s="40"/>
    </row>
    <row r="12" spans="1:23" ht="15" customHeight="1" x14ac:dyDescent="0.25">
      <c r="A12" s="100" t="s">
        <v>28</v>
      </c>
      <c r="B12" s="101" t="s">
        <v>34</v>
      </c>
      <c r="C12" s="102">
        <v>8.5699999999999998E-2</v>
      </c>
      <c r="D12" s="102">
        <v>6.9099999999999995E-2</v>
      </c>
      <c r="E12" s="113" t="str">
        <f t="shared" ref="E12:E18" si="3">IF(ABS((C12-D12)/(SQRT(($C$19+$D$19)/($C$19*$D$19)*((($C$19*C12)+($D$19*D12))/($C$19+$D$19))*(1-(($C$19*C12)+($D$19*D12))/($C$19+$D$19)))))&gt;=1.96,"ê"," ")</f>
        <v xml:space="preserve"> </v>
      </c>
      <c r="G12" s="100" t="s">
        <v>29</v>
      </c>
      <c r="H12" s="101" t="s">
        <v>34</v>
      </c>
      <c r="I12" s="102">
        <v>9.8900000000000002E-2</v>
      </c>
      <c r="J12" s="102">
        <v>7.1499999999999994E-2</v>
      </c>
      <c r="K12" s="117" t="str">
        <f>IF(ABS((I12-J12)/(SQRT(($I$19+$J$19)/($I$19*$J$19)*((($I$19*I12)+($J$19*J12))/($I$19+$J$19))*(1-(($I$19*I12)+($J$19*J12))/($I$19+$J$19)))))&gt;=1.96,"ê"," ")</f>
        <v>ê</v>
      </c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</row>
    <row r="13" spans="1:23" ht="15" customHeight="1" x14ac:dyDescent="0.25">
      <c r="A13" s="104"/>
      <c r="B13" s="105" t="s">
        <v>35</v>
      </c>
      <c r="C13" s="106">
        <v>0.30399999999999999</v>
      </c>
      <c r="D13" s="106">
        <v>0.32519999999999999</v>
      </c>
      <c r="E13" s="118" t="str">
        <f t="shared" si="3"/>
        <v xml:space="preserve"> </v>
      </c>
      <c r="G13" s="104"/>
      <c r="H13" s="105" t="s">
        <v>35</v>
      </c>
      <c r="I13" s="106">
        <v>0.3034</v>
      </c>
      <c r="J13" s="106">
        <v>0.35949999999999999</v>
      </c>
      <c r="K13" s="118" t="str">
        <f>IF(ABS((I13-J13)/(SQRT(($I$19+$J$19)/($I$19*$J$19)*((($I$19*I13)+($J$19*J13))/($I$19+$J$19))*(1-(($I$19*I13)+($J$19*J13))/($I$19+$J$19)))))&gt;=1.96,"é"," ")</f>
        <v>é</v>
      </c>
      <c r="M13" s="42" t="s">
        <v>43</v>
      </c>
      <c r="N13" s="40"/>
      <c r="O13" s="40"/>
      <c r="P13" s="40"/>
      <c r="Q13" s="40"/>
      <c r="R13" s="40"/>
      <c r="S13" s="40"/>
      <c r="T13" s="40"/>
      <c r="U13" s="40"/>
      <c r="V13" s="40"/>
      <c r="W13" s="40"/>
    </row>
    <row r="14" spans="1:23" ht="15" customHeight="1" x14ac:dyDescent="0.25">
      <c r="A14" s="104"/>
      <c r="B14" s="105" t="s">
        <v>36</v>
      </c>
      <c r="C14" s="106">
        <v>0.1447</v>
      </c>
      <c r="D14" s="106">
        <v>0.1268</v>
      </c>
      <c r="E14" s="118" t="str">
        <f t="shared" si="3"/>
        <v xml:space="preserve"> </v>
      </c>
      <c r="G14" s="104"/>
      <c r="H14" s="105" t="s">
        <v>36</v>
      </c>
      <c r="I14" s="106">
        <v>0.12529999999999999</v>
      </c>
      <c r="J14" s="106">
        <v>0.11169999999999999</v>
      </c>
      <c r="K14" s="118" t="str">
        <f>IF(ABS((I14-J14)/(SQRT(($I$19+$J$19)/($I$19*$J$19)*((($I$19*I14)+($J$19*J14))/($I$19+$J$19))*(1-(($I$19*I14)+($J$19*J14))/($I$19+$J$19)))))&gt;=1.96,"ê"," ")</f>
        <v xml:space="preserve"> </v>
      </c>
      <c r="M14" s="45"/>
      <c r="N14" s="44"/>
      <c r="O14" s="44"/>
      <c r="P14" s="44"/>
      <c r="Q14" s="44"/>
      <c r="R14" s="44"/>
      <c r="S14" s="44"/>
      <c r="T14" s="44"/>
      <c r="U14" s="43"/>
      <c r="V14" s="43"/>
      <c r="W14" s="40"/>
    </row>
    <row r="15" spans="1:23" ht="15" customHeight="1" x14ac:dyDescent="0.25">
      <c r="A15" s="104"/>
      <c r="B15" s="105" t="s">
        <v>37</v>
      </c>
      <c r="C15" s="106">
        <v>5.2400000000000002E-2</v>
      </c>
      <c r="D15" s="106">
        <v>4.9599999999999998E-2</v>
      </c>
      <c r="E15" s="118" t="str">
        <f t="shared" si="3"/>
        <v xml:space="preserve"> </v>
      </c>
      <c r="G15" s="104"/>
      <c r="H15" s="105" t="s">
        <v>37</v>
      </c>
      <c r="I15" s="106">
        <v>5.5199999999999999E-2</v>
      </c>
      <c r="J15" s="106">
        <v>4.2099999999999999E-2</v>
      </c>
      <c r="K15" s="118" t="str">
        <f>IF(ABS((I15-J15)/(SQRT(($I$19+$J$19)/($I$19*$J$19)*((($I$19*I15)+($J$19*J15))/($I$19+$J$19))*(1-(($I$19*I15)+($J$19*J15))/($I$19+$J$19)))))&gt;=1.96,"ê"," ")</f>
        <v xml:space="preserve"> </v>
      </c>
      <c r="M15" s="44"/>
      <c r="N15" s="44"/>
      <c r="O15" s="44"/>
      <c r="P15" s="44"/>
      <c r="Q15" s="44"/>
      <c r="R15" s="44"/>
      <c r="S15" s="44"/>
      <c r="T15" s="44"/>
      <c r="U15" s="43"/>
      <c r="V15" s="43"/>
      <c r="W15" s="40"/>
    </row>
    <row r="16" spans="1:23" ht="15" customHeight="1" x14ac:dyDescent="0.25">
      <c r="A16" s="104"/>
      <c r="B16" s="105" t="s">
        <v>38</v>
      </c>
      <c r="C16" s="106">
        <v>0.20050000000000001</v>
      </c>
      <c r="D16" s="106">
        <v>0.16259999999999999</v>
      </c>
      <c r="E16" s="118" t="str">
        <f t="shared" si="3"/>
        <v>ê</v>
      </c>
      <c r="G16" s="104"/>
      <c r="H16" s="105" t="s">
        <v>38</v>
      </c>
      <c r="I16" s="106">
        <v>0.16900000000000001</v>
      </c>
      <c r="J16" s="106">
        <v>0.15279999999999999</v>
      </c>
      <c r="K16" s="118" t="str">
        <f>IF(ABS((I16-J16)/(SQRT(($I$19+$J$19)/($I$19*$J$19)*((($I$19*I16)+($J$19*J16))/($I$19+$J$19))*(1-(($I$19*I16)+($J$19*J16))/($I$19+$J$19)))))&gt;=1.96,"ê"," ")</f>
        <v xml:space="preserve"> </v>
      </c>
      <c r="M16" s="44"/>
      <c r="N16" s="44"/>
      <c r="O16" s="44"/>
      <c r="P16" s="44"/>
      <c r="Q16" s="44"/>
      <c r="R16" s="44"/>
      <c r="S16" s="44"/>
      <c r="T16" s="44"/>
      <c r="U16" s="43"/>
      <c r="V16" s="43"/>
      <c r="W16" s="40"/>
    </row>
    <row r="17" spans="1:23" ht="15" customHeight="1" x14ac:dyDescent="0.25">
      <c r="A17" s="104"/>
      <c r="B17" s="105" t="s">
        <v>39</v>
      </c>
      <c r="C17" s="106">
        <v>0.5222</v>
      </c>
      <c r="D17" s="106">
        <v>0.52929999999999999</v>
      </c>
      <c r="E17" s="118" t="str">
        <f t="shared" si="3"/>
        <v xml:space="preserve"> </v>
      </c>
      <c r="G17" s="104"/>
      <c r="H17" s="105" t="s">
        <v>39</v>
      </c>
      <c r="I17" s="106">
        <v>0.54479999999999995</v>
      </c>
      <c r="J17" s="106">
        <v>0.51319999999999999</v>
      </c>
      <c r="K17" s="118" t="str">
        <f>IF(ABS((I17-J17)/(SQRT(($I$19+$J$19)/($I$19*$J$19)*((($I$19*I17)+($J$19*J17))/($I$19+$J$19))*(1-(($I$19*I17)+($J$19*J17))/($I$19+$J$19)))))&gt;=1.96,"ê"," ")</f>
        <v xml:space="preserve"> </v>
      </c>
      <c r="M17" s="44"/>
      <c r="N17" s="44"/>
      <c r="O17" s="44"/>
      <c r="P17" s="44"/>
      <c r="Q17" s="44"/>
      <c r="R17" s="44"/>
      <c r="S17" s="44"/>
      <c r="T17" s="44"/>
      <c r="U17" s="43"/>
      <c r="V17" s="43"/>
      <c r="W17" s="40"/>
    </row>
    <row r="18" spans="1:23" ht="15" customHeight="1" x14ac:dyDescent="0.25">
      <c r="A18" s="104"/>
      <c r="B18" s="105" t="s">
        <v>40</v>
      </c>
      <c r="C18" s="106">
        <v>0.4778</v>
      </c>
      <c r="D18" s="106">
        <v>0.47070000000000001</v>
      </c>
      <c r="E18" s="118" t="str">
        <f t="shared" si="3"/>
        <v xml:space="preserve"> </v>
      </c>
      <c r="G18" s="104"/>
      <c r="H18" s="105" t="s">
        <v>40</v>
      </c>
      <c r="I18" s="106">
        <v>0.45519999999999999</v>
      </c>
      <c r="J18" s="106">
        <v>0.48680000000000001</v>
      </c>
      <c r="K18" s="118" t="str">
        <f>IF(ABS((I18-J18)/(SQRT(($I$19+$J$19)/($I$19*$J$19)*((($I$19*I18)+($J$19*J18))/($I$19+$J$19))*(1-(($I$19*I18)+($J$19*J18))/($I$19+$J$19)))))&gt;=1.96,"ê"," ")</f>
        <v xml:space="preserve"> </v>
      </c>
      <c r="M18" s="44"/>
      <c r="N18" s="44"/>
      <c r="O18" s="44"/>
      <c r="P18" s="44"/>
      <c r="Q18" s="44"/>
      <c r="R18" s="44"/>
      <c r="S18" s="44"/>
      <c r="T18" s="44"/>
      <c r="U18" s="43"/>
      <c r="V18" s="43"/>
      <c r="W18" s="40"/>
    </row>
    <row r="19" spans="1:23" ht="15" customHeight="1" thickBot="1" x14ac:dyDescent="0.3">
      <c r="A19" s="108"/>
      <c r="B19" s="109"/>
      <c r="C19" s="110">
        <v>1237</v>
      </c>
      <c r="D19" s="110">
        <v>1230</v>
      </c>
      <c r="E19" s="120"/>
      <c r="G19" s="108"/>
      <c r="H19" s="109"/>
      <c r="I19" s="110">
        <v>870</v>
      </c>
      <c r="J19" s="110">
        <v>1021</v>
      </c>
      <c r="K19" s="120"/>
      <c r="M19" s="44"/>
      <c r="N19" s="44"/>
      <c r="O19" s="44"/>
      <c r="P19" s="44"/>
      <c r="Q19" s="44"/>
      <c r="R19" s="44"/>
      <c r="S19" s="44"/>
      <c r="T19" s="44"/>
      <c r="U19" s="43"/>
      <c r="V19" s="43"/>
      <c r="W19" s="40"/>
    </row>
    <row r="20" spans="1:23" ht="15" customHeight="1" x14ac:dyDescent="0.25">
      <c r="A20" s="34" t="s">
        <v>7</v>
      </c>
      <c r="B20" s="10" t="s">
        <v>34</v>
      </c>
      <c r="C20" s="11">
        <v>8.4699999999999998E-2</v>
      </c>
      <c r="D20" s="11">
        <v>5.9900000000000002E-2</v>
      </c>
      <c r="E20" s="84" t="str">
        <f t="shared" ref="E20:E26" si="4">IF(ABS((C20-D20)/(SQRT(($C$27+$D$27)/($C$27*$D$27)*((($C$27*C20)+($D$27*D20))/($C$27+$D$27))*(1-(($C$27*C20)+($D$27*D20))/($C$27+$D$27)))))&gt;=1.96,"ê"," ")</f>
        <v xml:space="preserve"> </v>
      </c>
      <c r="G20" s="34" t="s">
        <v>8</v>
      </c>
      <c r="H20" s="10" t="s">
        <v>34</v>
      </c>
      <c r="I20" s="11">
        <v>8.4599999999999995E-2</v>
      </c>
      <c r="J20" s="11">
        <v>5.5599999999999997E-2</v>
      </c>
      <c r="K20" s="37" t="str">
        <f t="shared" ref="K20:K26" si="5">IF(ABS((I20-J20)/(SQRT(($I$27+$J$27)/($I$27*$J$27)*((($I$27*I20)+($J$27*J20))/($I$27+$J$27))*(1-(($I$27*I20)+($J$27*J20))/($I$27+$J$27)))))&gt;=1.96,"ê"," ")</f>
        <v xml:space="preserve"> </v>
      </c>
      <c r="L20" s="72"/>
      <c r="M20" s="44"/>
      <c r="N20" s="44"/>
      <c r="O20" s="44"/>
      <c r="P20" s="44"/>
      <c r="Q20" s="44"/>
      <c r="R20" s="44"/>
      <c r="S20" s="44"/>
      <c r="T20" s="44"/>
      <c r="U20" s="43"/>
      <c r="V20" s="43"/>
      <c r="W20" s="40"/>
    </row>
    <row r="21" spans="1:23" ht="15" customHeight="1" x14ac:dyDescent="0.25">
      <c r="A21" s="35"/>
      <c r="B21" s="14" t="s">
        <v>35</v>
      </c>
      <c r="C21" s="15">
        <v>0.3478</v>
      </c>
      <c r="D21" s="15">
        <v>0.39050000000000001</v>
      </c>
      <c r="E21" s="85" t="str">
        <f t="shared" si="4"/>
        <v xml:space="preserve"> </v>
      </c>
      <c r="G21" s="35"/>
      <c r="H21" s="14" t="s">
        <v>35</v>
      </c>
      <c r="I21" s="15">
        <v>0.21920000000000001</v>
      </c>
      <c r="J21" s="15">
        <v>0.27779999999999999</v>
      </c>
      <c r="K21" s="24" t="str">
        <f t="shared" si="5"/>
        <v xml:space="preserve"> </v>
      </c>
      <c r="L21" s="72"/>
      <c r="M21" s="44"/>
      <c r="N21" s="44"/>
      <c r="O21" s="44"/>
      <c r="P21" s="44"/>
      <c r="Q21" s="44"/>
      <c r="R21" s="44"/>
      <c r="S21" s="44"/>
      <c r="T21" s="44"/>
      <c r="U21" s="43"/>
      <c r="V21" s="43"/>
    </row>
    <row r="22" spans="1:23" ht="15" customHeight="1" x14ac:dyDescent="0.25">
      <c r="A22" s="35"/>
      <c r="B22" s="14" t="s">
        <v>36</v>
      </c>
      <c r="C22" s="15">
        <v>0.2014</v>
      </c>
      <c r="D22" s="15">
        <v>0.14460000000000001</v>
      </c>
      <c r="E22" s="85" t="str">
        <f t="shared" si="4"/>
        <v>ê</v>
      </c>
      <c r="G22" s="35"/>
      <c r="H22" s="14" t="s">
        <v>36</v>
      </c>
      <c r="I22" s="15">
        <v>0.12690000000000001</v>
      </c>
      <c r="J22" s="15">
        <v>0.1111</v>
      </c>
      <c r="K22" s="24" t="str">
        <f t="shared" si="5"/>
        <v xml:space="preserve"> </v>
      </c>
      <c r="M22" s="44"/>
      <c r="N22" s="44"/>
      <c r="O22" s="44"/>
      <c r="P22" s="44"/>
      <c r="Q22" s="44"/>
      <c r="R22" s="44"/>
      <c r="S22" s="44"/>
      <c r="T22" s="44"/>
      <c r="U22" s="43"/>
      <c r="V22" s="43"/>
    </row>
    <row r="23" spans="1:23" ht="15" customHeight="1" x14ac:dyDescent="0.25">
      <c r="A23" s="35"/>
      <c r="B23" s="14" t="s">
        <v>37</v>
      </c>
      <c r="C23" s="15">
        <v>7.5499999999999998E-2</v>
      </c>
      <c r="D23" s="15">
        <v>5.5800000000000002E-2</v>
      </c>
      <c r="E23" s="85" t="str">
        <f t="shared" si="4"/>
        <v xml:space="preserve"> </v>
      </c>
      <c r="G23" s="35"/>
      <c r="H23" s="14" t="s">
        <v>37</v>
      </c>
      <c r="I23" s="15">
        <v>3.4599999999999999E-2</v>
      </c>
      <c r="J23" s="15">
        <v>5.2299999999999999E-2</v>
      </c>
      <c r="K23" s="24" t="str">
        <f t="shared" si="5"/>
        <v xml:space="preserve"> </v>
      </c>
      <c r="M23" s="40"/>
      <c r="N23" s="40"/>
      <c r="O23" s="40"/>
      <c r="P23" s="40"/>
      <c r="Q23" s="40"/>
      <c r="R23" s="40"/>
      <c r="S23" s="40"/>
      <c r="T23" s="40"/>
      <c r="U23" s="40"/>
      <c r="V23" s="40"/>
    </row>
    <row r="24" spans="1:23" ht="15" customHeight="1" x14ac:dyDescent="0.25">
      <c r="A24" s="35"/>
      <c r="B24" s="14" t="s">
        <v>38</v>
      </c>
      <c r="C24" s="15">
        <v>0.24940000000000001</v>
      </c>
      <c r="D24" s="15">
        <v>0.21490000000000001</v>
      </c>
      <c r="E24" s="85" t="str">
        <f t="shared" si="4"/>
        <v xml:space="preserve"> </v>
      </c>
      <c r="F24" s="72"/>
      <c r="G24" s="35"/>
      <c r="H24" s="14" t="s">
        <v>38</v>
      </c>
      <c r="I24" s="15">
        <v>0.12690000000000001</v>
      </c>
      <c r="J24" s="15">
        <v>0.13400000000000001</v>
      </c>
      <c r="K24" s="24" t="str">
        <f t="shared" si="5"/>
        <v xml:space="preserve"> </v>
      </c>
    </row>
    <row r="25" spans="1:23" ht="15" customHeight="1" x14ac:dyDescent="0.25">
      <c r="A25" s="35"/>
      <c r="B25" s="14" t="s">
        <v>39</v>
      </c>
      <c r="C25" s="15">
        <v>0.4577</v>
      </c>
      <c r="D25" s="15">
        <v>0.43390000000000001</v>
      </c>
      <c r="E25" s="85" t="str">
        <f t="shared" si="4"/>
        <v xml:space="preserve"> </v>
      </c>
      <c r="G25" s="35"/>
      <c r="H25" s="14" t="s">
        <v>39</v>
      </c>
      <c r="I25" s="15">
        <v>0.63849999999999996</v>
      </c>
      <c r="J25" s="15">
        <v>0.58819999999999995</v>
      </c>
      <c r="K25" s="24" t="str">
        <f t="shared" si="5"/>
        <v xml:space="preserve"> </v>
      </c>
    </row>
    <row r="26" spans="1:23" ht="15" customHeight="1" x14ac:dyDescent="0.25">
      <c r="A26" s="35"/>
      <c r="B26" s="14" t="s">
        <v>40</v>
      </c>
      <c r="C26" s="15">
        <v>0.5423</v>
      </c>
      <c r="D26" s="15">
        <v>0.56610000000000005</v>
      </c>
      <c r="E26" s="85" t="str">
        <f t="shared" si="4"/>
        <v xml:space="preserve"> </v>
      </c>
      <c r="G26" s="35"/>
      <c r="H26" s="14" t="s">
        <v>40</v>
      </c>
      <c r="I26" s="15">
        <v>0.3649</v>
      </c>
      <c r="J26" s="15">
        <v>0.4118</v>
      </c>
      <c r="K26" s="24" t="str">
        <f t="shared" si="5"/>
        <v xml:space="preserve"> </v>
      </c>
    </row>
    <row r="27" spans="1:23" ht="15" customHeight="1" thickBot="1" x14ac:dyDescent="0.3">
      <c r="A27" s="36"/>
      <c r="B27" s="18"/>
      <c r="C27" s="19">
        <v>437</v>
      </c>
      <c r="D27" s="19">
        <v>484</v>
      </c>
      <c r="E27" s="38"/>
      <c r="G27" s="36"/>
      <c r="H27" s="18"/>
      <c r="I27" s="19">
        <v>260</v>
      </c>
      <c r="J27" s="19">
        <v>306</v>
      </c>
      <c r="K27" s="38"/>
    </row>
    <row r="28" spans="1:23" ht="15" customHeight="1" x14ac:dyDescent="0.25">
      <c r="A28" s="100" t="s">
        <v>41</v>
      </c>
      <c r="B28" s="101" t="s">
        <v>34</v>
      </c>
      <c r="C28" s="102">
        <v>0.106</v>
      </c>
      <c r="D28" s="102">
        <v>8.5999999999999993E-2</v>
      </c>
      <c r="E28" s="117" t="str">
        <f>IF(ABS((C28-D28)/(SQRT(($C$35+$D$35)/($C$35*$D$35)*((($C$35*C28)+($D$35*D28))/($C$35+D35))*(1-(($C$35*C28)+($D$35*D28))/($C$35+$D$35)))))&gt;=1.96,"ê"," ")</f>
        <v>ê</v>
      </c>
      <c r="F28" s="72"/>
      <c r="G28" s="100" t="s">
        <v>12</v>
      </c>
      <c r="H28" s="101" t="s">
        <v>34</v>
      </c>
      <c r="I28" s="102">
        <v>4.2000000000000003E-2</v>
      </c>
      <c r="J28" s="102">
        <v>1.7000000000000001E-2</v>
      </c>
      <c r="K28" s="117" t="str">
        <f>IF(ABS((I28-J28)/(SQRT(($I$35+$J$35)/($I$35*$J$35)*((($I$35*I28)+($J$35*J28))/($I$35+$J$35))*(1-(($I$35*I28)+($J$35*J28))/($I$35+$J$35)))))&gt;=1.96,"ê"," ")</f>
        <v>ê</v>
      </c>
      <c r="L28" s="72"/>
    </row>
    <row r="29" spans="1:23" ht="15" customHeight="1" x14ac:dyDescent="0.25">
      <c r="A29" s="104"/>
      <c r="B29" s="105" t="s">
        <v>35</v>
      </c>
      <c r="C29" s="106">
        <v>0.35399999999999998</v>
      </c>
      <c r="D29" s="106">
        <v>0.40600000000000003</v>
      </c>
      <c r="E29" s="118" t="str">
        <f>IF(ABS((C29-D29)/(SQRT(($C$35+$D$35)/($C$35*$D$35)*((($C$35*C29)+($D$35*D29))/($C$35+J28))*(1-(($C$35*C29)+($D$35*D29))/($C$35+$D$35)))))&gt;=1.96,"é"," ")</f>
        <v>é</v>
      </c>
      <c r="F29" s="72"/>
      <c r="G29" s="104"/>
      <c r="H29" s="105" t="s">
        <v>35</v>
      </c>
      <c r="I29" s="106">
        <v>0.13400000000000001</v>
      </c>
      <c r="J29" s="106">
        <v>0.127</v>
      </c>
      <c r="K29" s="119" t="str">
        <f t="shared" ref="K29:K34" si="6">IF(ABS((I29-J29)/(SQRT(($I$35+$J$35)/($I$35*$J$35)*((($I$35*I29)+($J$35*J29))/($I$35+$J$35))*(1-(($I$35*I29)+($J$35*J29))/($I$35+$J$35)))))&gt;=1.96,"ê"," ")</f>
        <v xml:space="preserve"> </v>
      </c>
    </row>
    <row r="30" spans="1:23" ht="15" customHeight="1" x14ac:dyDescent="0.25">
      <c r="A30" s="104"/>
      <c r="B30" s="105" t="s">
        <v>36</v>
      </c>
      <c r="C30" s="106">
        <v>0.17100000000000001</v>
      </c>
      <c r="D30" s="106">
        <v>0.152</v>
      </c>
      <c r="E30" s="119" t="str">
        <f>IF(ABS((C30-D30)/(SQRT(($C$35+$D$35)/($C$35*$D$35)*((($C$35*C30)+($D$35*D30))/($C$35+J29))*(1-(($C$35*C30)+($D$35*D30))/($C$35+$D$35)))))&gt;=1.96,"ê"," ")</f>
        <v xml:space="preserve"> </v>
      </c>
      <c r="G30" s="104"/>
      <c r="H30" s="105" t="s">
        <v>36</v>
      </c>
      <c r="I30" s="106">
        <v>2.1000000000000001E-2</v>
      </c>
      <c r="J30" s="106">
        <v>1.2999999999999999E-2</v>
      </c>
      <c r="K30" s="119" t="str">
        <f>IF(ABS((I30-J30)/(SQRT(($I$35+$J$35)/($I$35*$J$35)*((($I$35*I30)+($J$35*J30))/($I$35+$J$35))*(1-(($I$35*I30)+($J$35*J30))/($I$35+$J$35)))))&gt;=1.96,"ê"," ")</f>
        <v xml:space="preserve"> </v>
      </c>
    </row>
    <row r="31" spans="1:23" ht="15" customHeight="1" x14ac:dyDescent="0.25">
      <c r="A31" s="104"/>
      <c r="B31" s="105" t="s">
        <v>37</v>
      </c>
      <c r="C31" s="106">
        <v>6.9000000000000006E-2</v>
      </c>
      <c r="D31" s="106">
        <v>5.8000000000000003E-2</v>
      </c>
      <c r="E31" s="119" t="str">
        <f>IF(ABS((C31-D31)/(SQRT(($C$35+$D$35)/($C$35*$D$35)*((($C$35*C31)+($D$35*D31))/($C$35+J30))*(1-(($C$35*C31)+($D$35*D31))/($C$35+$D$35)))))&gt;=1.96,"ê"," ")</f>
        <v xml:space="preserve"> </v>
      </c>
      <c r="G31" s="104"/>
      <c r="H31" s="105" t="s">
        <v>37</v>
      </c>
      <c r="I31" s="121">
        <v>2E-3</v>
      </c>
      <c r="J31" s="106">
        <v>8.0000000000000002E-3</v>
      </c>
      <c r="K31" s="119" t="str">
        <f t="shared" si="6"/>
        <v xml:space="preserve"> </v>
      </c>
    </row>
    <row r="32" spans="1:23" ht="15" customHeight="1" x14ac:dyDescent="0.25">
      <c r="A32" s="104"/>
      <c r="B32" s="105" t="s">
        <v>38</v>
      </c>
      <c r="C32" s="106">
        <v>0.23400000000000001</v>
      </c>
      <c r="D32" s="106">
        <v>0.19800000000000001</v>
      </c>
      <c r="E32" s="119" t="str">
        <f>IF(ABS((C32-D32)/(SQRT(($C$35+$D$35)/($C$35*$D$35)*((($C$35*C32)+($D$35*D32))/($C$35+J31))*(1-(($C$35*C32)+($D$35*D32))/($C$35+$D$35)))))&gt;=1.96,"ê"," ")</f>
        <v xml:space="preserve"> </v>
      </c>
      <c r="G32" s="104"/>
      <c r="H32" s="105" t="s">
        <v>38</v>
      </c>
      <c r="I32" s="106">
        <v>2.9000000000000001E-2</v>
      </c>
      <c r="J32" s="106">
        <v>2.9000000000000001E-2</v>
      </c>
      <c r="K32" s="119" t="str">
        <f t="shared" si="6"/>
        <v xml:space="preserve"> </v>
      </c>
    </row>
    <row r="33" spans="1:11" ht="15" customHeight="1" x14ac:dyDescent="0.25">
      <c r="A33" s="104"/>
      <c r="B33" s="105" t="s">
        <v>39</v>
      </c>
      <c r="C33" s="106">
        <v>0.45200000000000001</v>
      </c>
      <c r="D33" s="106">
        <v>0.42799999999999999</v>
      </c>
      <c r="E33" s="119" t="str">
        <f>IF(ABS((C33-D33)/(SQRT(($C$35+$D$35)/($C$35*$D$35)*((($C$35*C33)+($D$35*D33))/($C$35+J32))*(1-(($C$35*C33)+($D$35*D33))/($C$35+$D$35)))))&gt;=1.96,"ê"," ")</f>
        <v xml:space="preserve"> </v>
      </c>
      <c r="G33" s="104"/>
      <c r="H33" s="105" t="s">
        <v>39</v>
      </c>
      <c r="I33" s="106">
        <v>0.80200000000000005</v>
      </c>
      <c r="J33" s="106">
        <v>0.83099999999999996</v>
      </c>
      <c r="K33" s="119" t="str">
        <f t="shared" si="6"/>
        <v xml:space="preserve"> </v>
      </c>
    </row>
    <row r="34" spans="1:11" ht="15" customHeight="1" x14ac:dyDescent="0.25">
      <c r="A34" s="104"/>
      <c r="B34" s="105" t="s">
        <v>40</v>
      </c>
      <c r="C34" s="106">
        <v>0.54800000000000004</v>
      </c>
      <c r="D34" s="106">
        <v>0.57199999999999995</v>
      </c>
      <c r="E34" s="119" t="str">
        <f>IF(ABS((C34-D34)/(SQRT(($C$35+$D$35)/($C$35*$D$35)*((($C$35*C34)+($D$35*D34))/($C$35+J33))*(1-(($C$35*C34)+($D$35*D34))/($C$35+$D$35)))))&gt;=1.96,"ê"," ")</f>
        <v xml:space="preserve"> </v>
      </c>
      <c r="G34" s="104"/>
      <c r="H34" s="105" t="s">
        <v>40</v>
      </c>
      <c r="I34" s="106">
        <v>0.19800000000000001</v>
      </c>
      <c r="J34" s="106">
        <v>0.16900000000000001</v>
      </c>
      <c r="K34" s="119" t="str">
        <f t="shared" si="6"/>
        <v xml:space="preserve"> </v>
      </c>
    </row>
    <row r="35" spans="1:11" ht="15" customHeight="1" thickBot="1" x14ac:dyDescent="0.3">
      <c r="A35" s="108"/>
      <c r="B35" s="109"/>
      <c r="C35" s="110">
        <v>1628</v>
      </c>
      <c r="D35" s="110">
        <v>1725</v>
      </c>
      <c r="E35" s="120"/>
      <c r="G35" s="108"/>
      <c r="H35" s="109"/>
      <c r="I35" s="110">
        <v>479</v>
      </c>
      <c r="J35" s="110">
        <v>526</v>
      </c>
      <c r="K35" s="120"/>
    </row>
  </sheetData>
  <mergeCells count="3">
    <mergeCell ref="A3:B3"/>
    <mergeCell ref="G3:H3"/>
    <mergeCell ref="M3:N3"/>
  </mergeCells>
  <hyperlinks>
    <hyperlink ref="L1" location="Contents!A1" display="Hom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"/>
  <sheetViews>
    <sheetView zoomScale="80" zoomScaleNormal="80" workbookViewId="0">
      <selection activeCell="M13" sqref="M13"/>
    </sheetView>
  </sheetViews>
  <sheetFormatPr defaultRowHeight="15" x14ac:dyDescent="0.25"/>
  <cols>
    <col min="1" max="1" width="23.5703125" customWidth="1"/>
    <col min="2" max="2" width="18.42578125" bestFit="1" customWidth="1"/>
    <col min="5" max="5" width="12.7109375" bestFit="1" customWidth="1"/>
    <col min="6" max="6" width="5.7109375" customWidth="1"/>
    <col min="7" max="7" width="22.28515625" bestFit="1" customWidth="1"/>
    <col min="8" max="8" width="18.42578125" bestFit="1" customWidth="1"/>
    <col min="11" max="11" width="12.7109375" bestFit="1" customWidth="1"/>
    <col min="12" max="12" width="7.140625" customWidth="1"/>
    <col min="13" max="13" width="17.5703125" customWidth="1"/>
    <col min="14" max="14" width="18.42578125" customWidth="1"/>
    <col min="17" max="17" width="13.28515625" customWidth="1"/>
  </cols>
  <sheetData>
    <row r="1" spans="1:24" ht="15.75" x14ac:dyDescent="0.25">
      <c r="A1" s="42" t="s">
        <v>93</v>
      </c>
      <c r="B1" s="2"/>
      <c r="K1" s="135" t="s">
        <v>124</v>
      </c>
    </row>
    <row r="2" spans="1:24" ht="16.5" thickBot="1" x14ac:dyDescent="0.3">
      <c r="A2" s="78" t="s">
        <v>79</v>
      </c>
      <c r="B2" s="2"/>
    </row>
    <row r="3" spans="1:24" ht="15" customHeight="1" thickBot="1" x14ac:dyDescent="0.3">
      <c r="A3" s="141"/>
      <c r="B3" s="142"/>
      <c r="C3" s="8" t="s">
        <v>14</v>
      </c>
      <c r="D3" s="8" t="s">
        <v>4</v>
      </c>
      <c r="E3" s="9" t="s">
        <v>15</v>
      </c>
      <c r="G3" s="141"/>
      <c r="H3" s="142"/>
      <c r="I3" s="8" t="s">
        <v>14</v>
      </c>
      <c r="J3" s="8" t="s">
        <v>4</v>
      </c>
      <c r="K3" s="9" t="s">
        <v>15</v>
      </c>
      <c r="M3" s="141"/>
      <c r="N3" s="142"/>
      <c r="O3" s="89" t="s">
        <v>14</v>
      </c>
      <c r="P3" s="89" t="s">
        <v>4</v>
      </c>
      <c r="Q3" s="94" t="s">
        <v>15</v>
      </c>
    </row>
    <row r="4" spans="1:24" ht="15" customHeight="1" x14ac:dyDescent="0.25">
      <c r="A4" s="34" t="s">
        <v>2</v>
      </c>
      <c r="B4" s="10" t="s">
        <v>34</v>
      </c>
      <c r="C4" s="11">
        <v>0.1208</v>
      </c>
      <c r="D4" s="11">
        <v>8.9099999999999999E-2</v>
      </c>
      <c r="E4" s="84" t="str">
        <f t="shared" ref="E4:E10" si="0">IF(ABS((C4-D4)/(SQRT(($C$11+$D$11)/($C$11*$D$11)*((($C$11*C4)+($D$11*D4))/($C$11+$D$11))*(1-(($C$11*C4)+($D$11*D4))/($C$11+$D$11)))))&gt;=1.96,"ê"," ")</f>
        <v>ê</v>
      </c>
      <c r="F4" s="72"/>
      <c r="G4" s="34" t="s">
        <v>3</v>
      </c>
      <c r="H4" s="10" t="s">
        <v>34</v>
      </c>
      <c r="I4" s="11">
        <v>9.1200000000000003E-2</v>
      </c>
      <c r="J4" s="11">
        <v>6.9599999999999995E-2</v>
      </c>
      <c r="K4" s="84" t="str">
        <f t="shared" ref="K4:K10" si="1">IF(ABS((I4-J4)/(SQRT(($I$11+$J$11)/($I$11*$J$11)*((($I$11*I4)+($J$11*J4))/($I$11+$J$11))*(1-(($I$11*I4)+($J$11*J4))/($I$11+$J$11)))))&gt;=1.96,"ê"," ")</f>
        <v xml:space="preserve"> </v>
      </c>
      <c r="M4" s="34" t="s">
        <v>13</v>
      </c>
      <c r="N4" s="10" t="s">
        <v>34</v>
      </c>
      <c r="O4" s="11">
        <v>0.10489999999999999</v>
      </c>
      <c r="P4" s="11">
        <v>7.8600000000000003E-2</v>
      </c>
      <c r="Q4" s="84" t="str">
        <f>IF(ABS((O4-P4)/(SQRT(($O$11+$P$11)/($O$11*$P$11)*((($O$11*O4)+($P$11*P4))/($O$11+$P$11))*(1-(($O$11*O4)+($P$11*P4))/($O$11+$P$11)))))&gt;=1.96,"ê"," ")</f>
        <v>ê</v>
      </c>
    </row>
    <row r="5" spans="1:24" ht="15" customHeight="1" x14ac:dyDescent="0.25">
      <c r="A5" s="35"/>
      <c r="B5" s="14" t="s">
        <v>35</v>
      </c>
      <c r="C5" s="15">
        <v>0.41039999999999999</v>
      </c>
      <c r="D5" s="15">
        <v>0.432</v>
      </c>
      <c r="E5" s="85" t="str">
        <f t="shared" si="0"/>
        <v xml:space="preserve"> </v>
      </c>
      <c r="G5" s="35"/>
      <c r="H5" s="14" t="s">
        <v>35</v>
      </c>
      <c r="I5" s="15">
        <v>0.37880000000000003</v>
      </c>
      <c r="J5" s="15">
        <v>0.39350000000000002</v>
      </c>
      <c r="K5" s="85" t="str">
        <f t="shared" si="1"/>
        <v xml:space="preserve"> </v>
      </c>
      <c r="M5" s="35"/>
      <c r="N5" s="14" t="s">
        <v>35</v>
      </c>
      <c r="O5" s="15">
        <v>0.39350000000000002</v>
      </c>
      <c r="P5" s="15">
        <v>0.41139999999999999</v>
      </c>
      <c r="Q5" s="85" t="str">
        <f t="shared" ref="Q5:Q10" si="2">IF(ABS((O5-P5)/(SQRT(($O$11+$P$11)/($O$11*$P$11)*((($O$11*O5)+($P$11*P5))/($O$11+$P$11))*(1-(($O$11*O5)+($P$11*P5))/($O$11+$P$11)))))&gt;=1.96,"ê"," ")</f>
        <v xml:space="preserve"> </v>
      </c>
    </row>
    <row r="6" spans="1:24" ht="15" customHeight="1" x14ac:dyDescent="0.25">
      <c r="A6" s="35"/>
      <c r="B6" s="14" t="s">
        <v>36</v>
      </c>
      <c r="C6" s="15">
        <v>0.14230000000000001</v>
      </c>
      <c r="D6" s="15">
        <v>0.1341</v>
      </c>
      <c r="E6" s="85" t="str">
        <f t="shared" si="0"/>
        <v xml:space="preserve"> </v>
      </c>
      <c r="G6" s="35"/>
      <c r="H6" s="14" t="s">
        <v>36</v>
      </c>
      <c r="I6" s="15">
        <v>0.1434</v>
      </c>
      <c r="J6" s="15">
        <v>0.11600000000000001</v>
      </c>
      <c r="K6" s="85" t="str">
        <f t="shared" si="1"/>
        <v>ê</v>
      </c>
      <c r="L6" s="72"/>
      <c r="M6" s="35"/>
      <c r="N6" s="14" t="s">
        <v>36</v>
      </c>
      <c r="O6" s="15">
        <v>0.1429</v>
      </c>
      <c r="P6" s="15">
        <v>0.1244</v>
      </c>
      <c r="Q6" s="85" t="str">
        <f t="shared" si="2"/>
        <v xml:space="preserve"> </v>
      </c>
      <c r="R6" s="40"/>
      <c r="S6" s="40"/>
    </row>
    <row r="7" spans="1:24" ht="15" customHeight="1" x14ac:dyDescent="0.25">
      <c r="A7" s="35"/>
      <c r="B7" s="14" t="s">
        <v>37</v>
      </c>
      <c r="C7" s="15">
        <v>7.1599999999999997E-2</v>
      </c>
      <c r="D7" s="15">
        <v>5.3600000000000002E-2</v>
      </c>
      <c r="E7" s="85" t="str">
        <f t="shared" si="0"/>
        <v xml:space="preserve"> </v>
      </c>
      <c r="G7" s="35"/>
      <c r="H7" s="14" t="s">
        <v>37</v>
      </c>
      <c r="I7" s="15">
        <v>4.5999999999999999E-2</v>
      </c>
      <c r="J7" s="15">
        <v>4.7199999999999999E-2</v>
      </c>
      <c r="K7" s="85" t="str">
        <f t="shared" si="1"/>
        <v xml:space="preserve"> </v>
      </c>
      <c r="M7" s="35"/>
      <c r="N7" s="14" t="s">
        <v>37</v>
      </c>
      <c r="O7" s="15">
        <v>5.79E-2</v>
      </c>
      <c r="P7" s="15">
        <v>5.0200000000000002E-2</v>
      </c>
      <c r="Q7" s="85" t="str">
        <f t="shared" si="2"/>
        <v xml:space="preserve"> </v>
      </c>
      <c r="R7" s="40"/>
      <c r="S7" s="40"/>
    </row>
    <row r="8" spans="1:24" ht="15" customHeight="1" x14ac:dyDescent="0.25">
      <c r="A8" s="35"/>
      <c r="B8" s="14" t="s">
        <v>38</v>
      </c>
      <c r="C8" s="15">
        <v>0.21290000000000001</v>
      </c>
      <c r="D8" s="15">
        <v>0.1638</v>
      </c>
      <c r="E8" s="85" t="str">
        <f t="shared" si="0"/>
        <v>ê</v>
      </c>
      <c r="F8" s="72"/>
      <c r="G8" s="35"/>
      <c r="H8" s="14" t="s">
        <v>38</v>
      </c>
      <c r="I8" s="15">
        <v>0.20269999999999999</v>
      </c>
      <c r="J8" s="15">
        <v>0.17810000000000001</v>
      </c>
      <c r="K8" s="85" t="str">
        <f t="shared" si="1"/>
        <v xml:space="preserve"> </v>
      </c>
      <c r="M8" s="35"/>
      <c r="N8" s="14" t="s">
        <v>38</v>
      </c>
      <c r="O8" s="15">
        <v>0.2074</v>
      </c>
      <c r="P8" s="15">
        <v>0.17150000000000001</v>
      </c>
      <c r="Q8" s="85" t="str">
        <f t="shared" si="2"/>
        <v>ê</v>
      </c>
      <c r="R8" s="40"/>
      <c r="S8" s="40"/>
    </row>
    <row r="9" spans="1:24" ht="15" customHeight="1" x14ac:dyDescent="0.25">
      <c r="A9" s="35"/>
      <c r="B9" s="14" t="s">
        <v>39</v>
      </c>
      <c r="C9" s="15">
        <v>0.46879999999999999</v>
      </c>
      <c r="D9" s="15">
        <v>0.4703</v>
      </c>
      <c r="E9" s="85" t="str">
        <f t="shared" si="0"/>
        <v xml:space="preserve"> </v>
      </c>
      <c r="G9" s="35"/>
      <c r="H9" s="14" t="s">
        <v>39</v>
      </c>
      <c r="I9" s="15">
        <v>0.48580000000000001</v>
      </c>
      <c r="J9" s="15">
        <v>0.48630000000000001</v>
      </c>
      <c r="K9" s="85" t="str">
        <f t="shared" si="1"/>
        <v xml:space="preserve"> </v>
      </c>
      <c r="M9" s="35"/>
      <c r="N9" s="14" t="s">
        <v>39</v>
      </c>
      <c r="O9" s="15">
        <v>0.47789999999999999</v>
      </c>
      <c r="P9" s="15">
        <v>0.47889999999999999</v>
      </c>
      <c r="Q9" s="85" t="str">
        <f t="shared" si="2"/>
        <v xml:space="preserve"> </v>
      </c>
      <c r="R9" s="40"/>
      <c r="S9" s="40"/>
    </row>
    <row r="10" spans="1:24" ht="15" customHeight="1" x14ac:dyDescent="0.25">
      <c r="A10" s="35"/>
      <c r="B10" s="14" t="s">
        <v>40</v>
      </c>
      <c r="C10" s="15">
        <v>0.53120000000000001</v>
      </c>
      <c r="D10" s="15">
        <v>0.52969999999999995</v>
      </c>
      <c r="E10" s="85" t="str">
        <f t="shared" si="0"/>
        <v xml:space="preserve"> </v>
      </c>
      <c r="G10" s="35"/>
      <c r="H10" s="14" t="s">
        <v>40</v>
      </c>
      <c r="I10" s="15">
        <v>0.51419999999999999</v>
      </c>
      <c r="J10" s="15">
        <v>0.51580000000000004</v>
      </c>
      <c r="K10" s="85" t="str">
        <f t="shared" si="1"/>
        <v xml:space="preserve"> </v>
      </c>
      <c r="L10" s="72"/>
      <c r="M10" s="35"/>
      <c r="N10" s="14" t="s">
        <v>40</v>
      </c>
      <c r="O10" s="15">
        <v>0.52210000000000001</v>
      </c>
      <c r="P10" s="15">
        <v>0.52110000000000001</v>
      </c>
      <c r="Q10" s="85" t="str">
        <f t="shared" si="2"/>
        <v xml:space="preserve"> </v>
      </c>
      <c r="R10" s="40"/>
      <c r="S10" s="40"/>
    </row>
    <row r="11" spans="1:24" ht="15" customHeight="1" thickBot="1" x14ac:dyDescent="0.3">
      <c r="A11" s="36"/>
      <c r="B11" s="18"/>
      <c r="C11" s="19">
        <v>977</v>
      </c>
      <c r="D11" s="19">
        <v>1044</v>
      </c>
      <c r="E11" s="86"/>
      <c r="G11" s="36"/>
      <c r="H11" s="18"/>
      <c r="I11" s="19">
        <v>1130</v>
      </c>
      <c r="J11" s="19">
        <v>1207</v>
      </c>
      <c r="K11" s="86"/>
      <c r="M11" s="36"/>
      <c r="N11" s="18"/>
      <c r="O11" s="19">
        <v>2107</v>
      </c>
      <c r="P11" s="19">
        <v>2251</v>
      </c>
      <c r="Q11" s="86"/>
      <c r="R11" s="40"/>
      <c r="S11" s="40"/>
    </row>
    <row r="12" spans="1:24" ht="15" customHeight="1" x14ac:dyDescent="0.25">
      <c r="A12" s="100" t="s">
        <v>28</v>
      </c>
      <c r="B12" s="101" t="s">
        <v>34</v>
      </c>
      <c r="C12" s="102">
        <v>9.7799999999999998E-2</v>
      </c>
      <c r="D12" s="102">
        <v>7.6399999999999996E-2</v>
      </c>
      <c r="E12" s="117" t="str">
        <f t="shared" ref="E12:E18" si="3">IF(ABS((C12-D12)/(SQRT(($C$19+$D$19)/($C$19*$D$19)*((($C$19*C12)+($D$19*D12))/($C$19+$D$19))*(1-(($C$19*C12)+($D$19*D12))/($C$19+$D$19)))))&gt;=1.96,"ê"," ")</f>
        <v xml:space="preserve"> </v>
      </c>
      <c r="G12" s="100" t="s">
        <v>29</v>
      </c>
      <c r="H12" s="101" t="s">
        <v>34</v>
      </c>
      <c r="I12" s="102">
        <v>0.1149</v>
      </c>
      <c r="J12" s="102">
        <v>8.14E-2</v>
      </c>
      <c r="K12" s="117" t="str">
        <f t="shared" ref="K12:K18" si="4">IF(ABS((I12-J12)/(SQRT(($I$19+$J$19)/($I$19*$J$19)*((($I$19*I12)+($J$19*J12))/($I$19+$J$19))*(1-(($I$19*I12)+($J$19*J12))/($I$19+$J$19)))))&gt;=1.96,"ê"," ")</f>
        <v>ê</v>
      </c>
      <c r="M12" s="40"/>
      <c r="N12" s="40"/>
      <c r="O12" s="40"/>
      <c r="P12" s="40"/>
      <c r="Q12" s="40"/>
      <c r="R12" s="40"/>
      <c r="S12" s="40"/>
      <c r="T12" s="40"/>
      <c r="U12" s="40"/>
      <c r="V12" s="43"/>
      <c r="W12" s="43"/>
      <c r="X12" s="40"/>
    </row>
    <row r="13" spans="1:24" ht="15" customHeight="1" x14ac:dyDescent="0.25">
      <c r="A13" s="104"/>
      <c r="B13" s="105" t="s">
        <v>35</v>
      </c>
      <c r="C13" s="106">
        <v>0.39529999999999998</v>
      </c>
      <c r="D13" s="106">
        <v>0.40620000000000001</v>
      </c>
      <c r="E13" s="118" t="str">
        <f t="shared" si="3"/>
        <v xml:space="preserve"> </v>
      </c>
      <c r="G13" s="104"/>
      <c r="H13" s="105" t="s">
        <v>35</v>
      </c>
      <c r="I13" s="106">
        <v>0.39079999999999998</v>
      </c>
      <c r="J13" s="106">
        <v>0.41760000000000003</v>
      </c>
      <c r="K13" s="118" t="str">
        <f t="shared" si="4"/>
        <v xml:space="preserve"> </v>
      </c>
      <c r="M13" s="40"/>
      <c r="N13" s="43"/>
      <c r="O13" s="43"/>
      <c r="P13" s="43"/>
      <c r="Q13" s="43"/>
      <c r="R13" s="43"/>
      <c r="S13" s="40"/>
    </row>
    <row r="14" spans="1:24" ht="15" customHeight="1" x14ac:dyDescent="0.25">
      <c r="A14" s="104"/>
      <c r="B14" s="105" t="s">
        <v>36</v>
      </c>
      <c r="C14" s="106">
        <v>0.15040000000000001</v>
      </c>
      <c r="D14" s="106">
        <v>0.13239999999999999</v>
      </c>
      <c r="E14" s="118" t="str">
        <f t="shared" si="3"/>
        <v xml:space="preserve"> </v>
      </c>
      <c r="F14" s="72"/>
      <c r="G14" s="104"/>
      <c r="H14" s="105" t="s">
        <v>36</v>
      </c>
      <c r="I14" s="106">
        <v>0.13220000000000001</v>
      </c>
      <c r="J14" s="106">
        <v>0.1147</v>
      </c>
      <c r="K14" s="118" t="str">
        <f t="shared" si="4"/>
        <v xml:space="preserve"> </v>
      </c>
      <c r="M14" s="42" t="s">
        <v>44</v>
      </c>
      <c r="N14" s="43"/>
      <c r="O14" s="43"/>
      <c r="P14" s="43"/>
      <c r="Q14" s="43"/>
      <c r="R14" s="43"/>
      <c r="S14" s="43"/>
    </row>
    <row r="15" spans="1:24" ht="15" customHeight="1" x14ac:dyDescent="0.25">
      <c r="A15" s="104"/>
      <c r="B15" s="105" t="s">
        <v>37</v>
      </c>
      <c r="C15" s="106">
        <v>5.6599999999999998E-2</v>
      </c>
      <c r="D15" s="106">
        <v>5.3600000000000002E-2</v>
      </c>
      <c r="E15" s="118" t="str">
        <f t="shared" si="3"/>
        <v xml:space="preserve"> </v>
      </c>
      <c r="G15" s="104"/>
      <c r="H15" s="105" t="s">
        <v>37</v>
      </c>
      <c r="I15" s="106">
        <v>5.9799999999999999E-2</v>
      </c>
      <c r="J15" s="106">
        <v>4.6100000000000002E-2</v>
      </c>
      <c r="K15" s="118" t="str">
        <f t="shared" si="4"/>
        <v xml:space="preserve"> </v>
      </c>
      <c r="M15" s="40"/>
      <c r="N15" s="46"/>
      <c r="O15" s="43"/>
      <c r="P15" s="43"/>
      <c r="Q15" s="43"/>
      <c r="R15" s="43"/>
      <c r="S15" s="43"/>
    </row>
    <row r="16" spans="1:24" ht="15" customHeight="1" x14ac:dyDescent="0.25">
      <c r="A16" s="104"/>
      <c r="B16" s="105" t="s">
        <v>38</v>
      </c>
      <c r="C16" s="106">
        <v>0.2215</v>
      </c>
      <c r="D16" s="106">
        <v>0.17380000000000001</v>
      </c>
      <c r="E16" s="118" t="str">
        <f t="shared" si="3"/>
        <v>ê</v>
      </c>
      <c r="G16" s="104"/>
      <c r="H16" s="105" t="s">
        <v>38</v>
      </c>
      <c r="I16" s="106">
        <v>0.18740000000000001</v>
      </c>
      <c r="J16" s="106">
        <v>0.1686</v>
      </c>
      <c r="K16" s="118" t="str">
        <f t="shared" si="4"/>
        <v xml:space="preserve"> </v>
      </c>
      <c r="M16" s="40"/>
      <c r="N16" s="43"/>
      <c r="O16" s="43"/>
      <c r="P16" s="43"/>
      <c r="Q16" s="43"/>
      <c r="R16" s="43"/>
      <c r="S16" s="43"/>
    </row>
    <row r="17" spans="1:21" ht="15" customHeight="1" x14ac:dyDescent="0.25">
      <c r="A17" s="104"/>
      <c r="B17" s="105" t="s">
        <v>39</v>
      </c>
      <c r="C17" s="106">
        <v>0.46810000000000002</v>
      </c>
      <c r="D17" s="106">
        <v>0.48420000000000002</v>
      </c>
      <c r="E17" s="118" t="str">
        <f>IF(ABS((C17-D17)/(SQRT(($C$19+$D$19)/($C$19*$D$19)*((($C$19*C17)+($D$19*D17))/($C$19+$D$19))*(1-(($C$19*C17)+($D$19*D17))/($C$19+$D$19)))))&gt;=1.96,"ê"," ")</f>
        <v xml:space="preserve"> </v>
      </c>
      <c r="G17" s="104"/>
      <c r="H17" s="105" t="s">
        <v>39</v>
      </c>
      <c r="I17" s="106">
        <v>0.49199999999999999</v>
      </c>
      <c r="J17" s="106">
        <v>0.47249999999999998</v>
      </c>
      <c r="K17" s="118" t="str">
        <f t="shared" si="4"/>
        <v xml:space="preserve"> </v>
      </c>
      <c r="M17" s="41"/>
      <c r="N17" s="43"/>
      <c r="O17" s="43"/>
      <c r="P17" s="43"/>
      <c r="Q17" s="43"/>
      <c r="R17" s="43"/>
      <c r="S17" s="43"/>
    </row>
    <row r="18" spans="1:21" ht="15" customHeight="1" x14ac:dyDescent="0.25">
      <c r="A18" s="104"/>
      <c r="B18" s="105" t="s">
        <v>40</v>
      </c>
      <c r="C18" s="106">
        <v>0.53190000000000004</v>
      </c>
      <c r="D18" s="106">
        <v>0.51580000000000004</v>
      </c>
      <c r="E18" s="118" t="str">
        <f t="shared" si="3"/>
        <v xml:space="preserve"> </v>
      </c>
      <c r="G18" s="104"/>
      <c r="H18" s="105" t="s">
        <v>40</v>
      </c>
      <c r="I18" s="106">
        <v>0.50800000000000001</v>
      </c>
      <c r="J18" s="106">
        <v>0.52749999999999997</v>
      </c>
      <c r="K18" s="118" t="str">
        <f t="shared" si="4"/>
        <v xml:space="preserve"> </v>
      </c>
      <c r="M18" s="40"/>
      <c r="N18" s="43"/>
      <c r="O18" s="43"/>
      <c r="P18" s="43"/>
      <c r="Q18" s="43"/>
      <c r="R18" s="43"/>
      <c r="S18" s="43"/>
    </row>
    <row r="19" spans="1:21" ht="15" customHeight="1" thickBot="1" x14ac:dyDescent="0.3">
      <c r="A19" s="108"/>
      <c r="B19" s="109"/>
      <c r="C19" s="110">
        <v>1237</v>
      </c>
      <c r="D19" s="110">
        <v>1230</v>
      </c>
      <c r="E19" s="122"/>
      <c r="G19" s="108"/>
      <c r="H19" s="109"/>
      <c r="I19" s="110">
        <v>870</v>
      </c>
      <c r="J19" s="110">
        <v>1021</v>
      </c>
      <c r="K19" s="122"/>
      <c r="M19" s="40"/>
      <c r="N19" s="43"/>
      <c r="O19" s="43"/>
      <c r="P19" s="43"/>
      <c r="Q19" s="43"/>
      <c r="R19" s="43"/>
      <c r="S19" s="43"/>
    </row>
    <row r="20" spans="1:21" ht="15" customHeight="1" x14ac:dyDescent="0.25">
      <c r="A20" s="34" t="s">
        <v>7</v>
      </c>
      <c r="B20" s="10" t="s">
        <v>34</v>
      </c>
      <c r="C20" s="11">
        <v>9.1499999999999998E-2</v>
      </c>
      <c r="D20" s="11">
        <v>6.2E-2</v>
      </c>
      <c r="E20" s="84" t="str">
        <f t="shared" ref="E20:E26" si="5">IF(ABS((C20-D20)/(SQRT(($C$27+$D$27)/($C$27*$D$27)*((($C$27*C20)+($D$27*D20))/($C$27+$D$27))*(1-(($C$27*C20)+($D$27*D20))/($C$27+$D$27)))))&gt;=1.96,"ê"," ")</f>
        <v xml:space="preserve"> </v>
      </c>
      <c r="G20" s="34" t="s">
        <v>8</v>
      </c>
      <c r="H20" s="10" t="s">
        <v>34</v>
      </c>
      <c r="I20" s="11">
        <v>0.1</v>
      </c>
      <c r="J20" s="11">
        <v>7.1900000000000006E-2</v>
      </c>
      <c r="K20" s="84" t="str">
        <f t="shared" ref="K20:K26" si="6">IF(ABS((I20-J20)/(SQRT(($I$27+$J$27)/($I$27*$J$27)*((($I$27*I20)+($J$27*J20))/($I$27+$J$27))*(1-(($I$27*I20)+($J$27*J20))/($I$27+$J$27)))))&gt;=1.96,"ê"," ")</f>
        <v xml:space="preserve"> </v>
      </c>
      <c r="L20" s="72"/>
      <c r="M20" s="40"/>
      <c r="N20" s="43"/>
      <c r="O20" s="43"/>
      <c r="P20" s="43"/>
      <c r="Q20" s="43"/>
      <c r="R20" s="43"/>
      <c r="S20" s="43"/>
    </row>
    <row r="21" spans="1:21" ht="15" customHeight="1" x14ac:dyDescent="0.25">
      <c r="A21" s="35"/>
      <c r="B21" s="14" t="s">
        <v>35</v>
      </c>
      <c r="C21" s="15">
        <v>0.47599999999999998</v>
      </c>
      <c r="D21" s="15">
        <v>0.46279999999999999</v>
      </c>
      <c r="E21" s="85" t="str">
        <f t="shared" si="5"/>
        <v xml:space="preserve"> </v>
      </c>
      <c r="G21" s="35"/>
      <c r="H21" s="14" t="s">
        <v>35</v>
      </c>
      <c r="I21" s="15">
        <v>0.29620000000000002</v>
      </c>
      <c r="J21" s="15">
        <v>0.34310000000000002</v>
      </c>
      <c r="K21" s="85" t="str">
        <f t="shared" si="6"/>
        <v xml:space="preserve"> </v>
      </c>
      <c r="M21" s="40"/>
      <c r="N21" s="43"/>
      <c r="O21" s="43"/>
      <c r="P21" s="43"/>
      <c r="Q21" s="43"/>
      <c r="R21" s="43"/>
      <c r="S21" s="43"/>
      <c r="T21" s="43"/>
      <c r="U21" s="43"/>
    </row>
    <row r="22" spans="1:21" ht="15" customHeight="1" x14ac:dyDescent="0.25">
      <c r="A22" s="35"/>
      <c r="B22" s="14" t="s">
        <v>36</v>
      </c>
      <c r="C22" s="15">
        <v>0.2059</v>
      </c>
      <c r="D22" s="15">
        <v>0.1467</v>
      </c>
      <c r="E22" s="85" t="str">
        <f t="shared" si="5"/>
        <v>ê</v>
      </c>
      <c r="G22" s="35"/>
      <c r="H22" s="14" t="s">
        <v>36</v>
      </c>
      <c r="I22" s="15">
        <v>0.1346</v>
      </c>
      <c r="J22" s="15">
        <v>0.1176</v>
      </c>
      <c r="K22" s="85" t="str">
        <f t="shared" si="6"/>
        <v xml:space="preserve"> </v>
      </c>
      <c r="M22" s="40"/>
      <c r="N22" s="40"/>
      <c r="O22" s="40"/>
      <c r="P22" s="40"/>
      <c r="Q22" s="40"/>
      <c r="R22" s="40"/>
      <c r="S22" s="43"/>
      <c r="T22" s="43"/>
      <c r="U22" s="43"/>
    </row>
    <row r="23" spans="1:21" ht="15" customHeight="1" x14ac:dyDescent="0.25">
      <c r="A23" s="35"/>
      <c r="B23" s="14" t="s">
        <v>37</v>
      </c>
      <c r="C23" s="15">
        <v>7.5499999999999998E-2</v>
      </c>
      <c r="D23" s="15">
        <v>5.9900000000000002E-2</v>
      </c>
      <c r="E23" s="85" t="str">
        <f t="shared" si="5"/>
        <v xml:space="preserve"> </v>
      </c>
      <c r="G23" s="35"/>
      <c r="H23" s="14" t="s">
        <v>37</v>
      </c>
      <c r="I23" s="15">
        <v>3.85E-2</v>
      </c>
      <c r="J23" s="15">
        <v>5.8799999999999998E-2</v>
      </c>
      <c r="K23" s="85" t="str">
        <f t="shared" si="6"/>
        <v xml:space="preserve"> </v>
      </c>
      <c r="M23" s="40"/>
      <c r="N23" s="40"/>
      <c r="O23" s="40"/>
      <c r="P23" s="40"/>
      <c r="Q23" s="40"/>
      <c r="R23" s="40"/>
      <c r="S23" s="43"/>
      <c r="T23" s="43"/>
      <c r="U23" s="43"/>
    </row>
    <row r="24" spans="1:21" ht="15" customHeight="1" x14ac:dyDescent="0.25">
      <c r="A24" s="35"/>
      <c r="B24" s="14" t="s">
        <v>38</v>
      </c>
      <c r="C24" s="15">
        <v>0.26769999999999999</v>
      </c>
      <c r="D24" s="15">
        <v>0.23139999999999999</v>
      </c>
      <c r="E24" s="85" t="str">
        <f t="shared" si="5"/>
        <v xml:space="preserve"> </v>
      </c>
      <c r="F24" s="72"/>
      <c r="G24" s="35"/>
      <c r="H24" s="14" t="s">
        <v>38</v>
      </c>
      <c r="I24" s="15">
        <v>0.1462</v>
      </c>
      <c r="J24" s="15">
        <v>0.14050000000000001</v>
      </c>
      <c r="K24" s="85" t="str">
        <f t="shared" si="6"/>
        <v xml:space="preserve"> </v>
      </c>
      <c r="L24" s="72"/>
      <c r="M24" s="40"/>
      <c r="N24" s="40"/>
      <c r="O24" s="40"/>
      <c r="P24" s="40"/>
      <c r="Q24" s="40"/>
      <c r="R24" s="40"/>
      <c r="S24" s="40"/>
      <c r="T24" s="40"/>
      <c r="U24" s="40"/>
    </row>
    <row r="25" spans="1:21" ht="15" customHeight="1" x14ac:dyDescent="0.25">
      <c r="A25" s="35"/>
      <c r="B25" s="14" t="s">
        <v>39</v>
      </c>
      <c r="C25" s="15">
        <v>0.38669999999999999</v>
      </c>
      <c r="D25" s="15">
        <v>0.40289999999999998</v>
      </c>
      <c r="E25" s="85" t="str">
        <f t="shared" si="5"/>
        <v xml:space="preserve"> </v>
      </c>
      <c r="G25" s="35"/>
      <c r="H25" s="14" t="s">
        <v>39</v>
      </c>
      <c r="I25" s="15">
        <v>0.6</v>
      </c>
      <c r="J25" s="15">
        <v>0.54249999999999998</v>
      </c>
      <c r="K25" s="85" t="str">
        <f t="shared" si="6"/>
        <v xml:space="preserve"> </v>
      </c>
      <c r="S25" s="40"/>
      <c r="T25" s="40"/>
      <c r="U25" s="40"/>
    </row>
    <row r="26" spans="1:21" ht="15" customHeight="1" x14ac:dyDescent="0.25">
      <c r="A26" s="35"/>
      <c r="B26" s="14" t="s">
        <v>40</v>
      </c>
      <c r="C26" s="15">
        <v>0.61329999999999996</v>
      </c>
      <c r="D26" s="15">
        <v>0.59709999999999996</v>
      </c>
      <c r="E26" s="85" t="str">
        <f t="shared" si="5"/>
        <v xml:space="preserve"> </v>
      </c>
      <c r="G26" s="35"/>
      <c r="H26" s="14" t="s">
        <v>40</v>
      </c>
      <c r="I26" s="15">
        <v>0.4</v>
      </c>
      <c r="J26" s="15">
        <v>0.45750000000000002</v>
      </c>
      <c r="K26" s="85" t="str">
        <f t="shared" si="6"/>
        <v xml:space="preserve"> </v>
      </c>
      <c r="L26" s="72"/>
      <c r="S26" s="40"/>
      <c r="T26" s="40"/>
      <c r="U26" s="40"/>
    </row>
    <row r="27" spans="1:21" ht="15" customHeight="1" thickBot="1" x14ac:dyDescent="0.3">
      <c r="A27" s="36"/>
      <c r="B27" s="18"/>
      <c r="C27" s="19">
        <v>437</v>
      </c>
      <c r="D27" s="19">
        <v>484</v>
      </c>
      <c r="E27" s="86"/>
      <c r="G27" s="36"/>
      <c r="H27" s="18"/>
      <c r="I27" s="19">
        <v>260</v>
      </c>
      <c r="J27" s="19">
        <v>306</v>
      </c>
      <c r="K27" s="86"/>
    </row>
    <row r="28" spans="1:21" ht="15" customHeight="1" x14ac:dyDescent="0.25">
      <c r="A28" s="100" t="s">
        <v>41</v>
      </c>
      <c r="B28" s="101" t="s">
        <v>34</v>
      </c>
      <c r="C28" s="102">
        <v>0.121</v>
      </c>
      <c r="D28" s="102">
        <v>9.74E-2</v>
      </c>
      <c r="E28" s="117" t="str">
        <f>IF(ABS((C28-D28)/(SQRT(($C$35+$D$35)/($C$35*$D$35)*((($C$35*C28)+($D$35*D28))/($C$35+D35))*(1-(($C$35*C28)+($D$35*D28))/($C$35+$D$35)))))&gt;=1.96,"ê"," ")</f>
        <v>ê</v>
      </c>
      <c r="F28" s="72"/>
      <c r="G28" s="100" t="s">
        <v>12</v>
      </c>
      <c r="H28" s="101" t="s">
        <v>34</v>
      </c>
      <c r="I28" s="102">
        <v>5.0099999999999999E-2</v>
      </c>
      <c r="J28" s="102">
        <v>1.7100000000000001E-2</v>
      </c>
      <c r="K28" s="117" t="str">
        <f t="shared" ref="K28:K33" si="7">IF(ABS((I28-J28)/(SQRT(($I$35+$J$35)/($I$35*$J$35)*((($I$35*I28)+($J$35*J28))/($I$35+$J$35))*(1-(($I$35*I28)+($J$35*J28))/($I$35+$J$35)))))&gt;=1.96,"ê"," ")</f>
        <v>ê</v>
      </c>
      <c r="L28" s="72"/>
    </row>
    <row r="29" spans="1:21" ht="15" customHeight="1" x14ac:dyDescent="0.25">
      <c r="A29" s="104"/>
      <c r="B29" s="105" t="s">
        <v>35</v>
      </c>
      <c r="C29" s="106">
        <v>0.45450000000000002</v>
      </c>
      <c r="D29" s="106">
        <v>0.4899</v>
      </c>
      <c r="E29" s="118" t="str">
        <f t="shared" ref="E29:E34" si="8">IF(ABS((C29-D29)/(SQRT(($C$35+$D$35)/($C$35*$D$35)*((($C$35*C29)+($D$35*D29))/($C$35+J28))*(1-(($C$35*C29)+($D$35*D29))/($C$35+$D$35)))))&gt;=1.96,"ê"," ")</f>
        <v xml:space="preserve"> </v>
      </c>
      <c r="G29" s="104"/>
      <c r="H29" s="105" t="s">
        <v>35</v>
      </c>
      <c r="I29" s="106">
        <v>0.18579999999999999</v>
      </c>
      <c r="J29" s="106">
        <v>0.154</v>
      </c>
      <c r="K29" s="118" t="str">
        <f t="shared" si="7"/>
        <v xml:space="preserve"> </v>
      </c>
    </row>
    <row r="30" spans="1:21" ht="15" customHeight="1" x14ac:dyDescent="0.25">
      <c r="A30" s="104"/>
      <c r="B30" s="105" t="s">
        <v>36</v>
      </c>
      <c r="C30" s="106">
        <v>0.1787</v>
      </c>
      <c r="D30" s="106">
        <v>0.1583</v>
      </c>
      <c r="E30" s="118" t="str">
        <f t="shared" si="8"/>
        <v xml:space="preserve"> </v>
      </c>
      <c r="G30" s="104"/>
      <c r="H30" s="105" t="s">
        <v>36</v>
      </c>
      <c r="I30" s="106">
        <v>2.0899999999999998E-2</v>
      </c>
      <c r="J30" s="106">
        <v>1.3299999999999999E-2</v>
      </c>
      <c r="K30" s="118" t="str">
        <f t="shared" si="7"/>
        <v xml:space="preserve"> </v>
      </c>
    </row>
    <row r="31" spans="1:21" ht="15" customHeight="1" x14ac:dyDescent="0.25">
      <c r="A31" s="104"/>
      <c r="B31" s="105" t="s">
        <v>37</v>
      </c>
      <c r="C31" s="106">
        <v>7.4300000000000005E-2</v>
      </c>
      <c r="D31" s="106">
        <v>6.3200000000000006E-2</v>
      </c>
      <c r="E31" s="118" t="str">
        <f t="shared" si="8"/>
        <v xml:space="preserve"> </v>
      </c>
      <c r="G31" s="104"/>
      <c r="H31" s="105" t="s">
        <v>37</v>
      </c>
      <c r="I31" s="121">
        <v>2.0999999999999999E-3</v>
      </c>
      <c r="J31" s="106">
        <v>7.6E-3</v>
      </c>
      <c r="K31" s="118" t="str">
        <f t="shared" si="7"/>
        <v xml:space="preserve"> </v>
      </c>
    </row>
    <row r="32" spans="1:21" ht="15" customHeight="1" x14ac:dyDescent="0.25">
      <c r="A32" s="104"/>
      <c r="B32" s="105" t="s">
        <v>38</v>
      </c>
      <c r="C32" s="106">
        <v>0.25679999999999997</v>
      </c>
      <c r="D32" s="106">
        <v>0.2145</v>
      </c>
      <c r="E32" s="118" t="str">
        <f t="shared" si="8"/>
        <v>ê</v>
      </c>
      <c r="G32" s="104"/>
      <c r="H32" s="105" t="s">
        <v>38</v>
      </c>
      <c r="I32" s="106">
        <v>3.9699999999999999E-2</v>
      </c>
      <c r="J32" s="106">
        <v>3.04E-2</v>
      </c>
      <c r="K32" s="118" t="str">
        <f t="shared" si="7"/>
        <v xml:space="preserve"> </v>
      </c>
    </row>
    <row r="33" spans="1:12" ht="15" customHeight="1" x14ac:dyDescent="0.25">
      <c r="A33" s="104"/>
      <c r="B33" s="105" t="s">
        <v>39</v>
      </c>
      <c r="C33" s="106">
        <v>0.39800000000000002</v>
      </c>
      <c r="D33" s="106">
        <v>0.37969999999999998</v>
      </c>
      <c r="E33" s="118" t="str">
        <f t="shared" si="8"/>
        <v xml:space="preserve"> </v>
      </c>
      <c r="G33" s="104"/>
      <c r="H33" s="105" t="s">
        <v>39</v>
      </c>
      <c r="I33" s="106">
        <v>0.74950000000000006</v>
      </c>
      <c r="J33" s="106">
        <v>0.80420000000000003</v>
      </c>
      <c r="K33" s="118" t="str">
        <f t="shared" si="7"/>
        <v>ê</v>
      </c>
      <c r="L33" s="72"/>
    </row>
    <row r="34" spans="1:12" ht="15" customHeight="1" x14ac:dyDescent="0.25">
      <c r="A34" s="104"/>
      <c r="B34" s="105" t="s">
        <v>40</v>
      </c>
      <c r="C34" s="106">
        <v>0.60199999999999998</v>
      </c>
      <c r="D34" s="106">
        <v>0.62029999999999996</v>
      </c>
      <c r="E34" s="118" t="str">
        <f t="shared" si="8"/>
        <v xml:space="preserve"> </v>
      </c>
      <c r="G34" s="104"/>
      <c r="H34" s="105" t="s">
        <v>40</v>
      </c>
      <c r="I34" s="106">
        <v>0.2505</v>
      </c>
      <c r="J34" s="106">
        <v>0.1958</v>
      </c>
      <c r="K34" s="118" t="str">
        <f>IF(ABS((I34-J34)/(SQRT(($I$35+$J$35)/($I$35*$J$35)*((($I$35*I34)+($J$35*J34))/($I$35+$J$35))*(1-(($I$35*I34)+($J$35*J34))/($I$35+$J$35)))))&gt;=1.96,"é"," ")</f>
        <v>é</v>
      </c>
      <c r="L34" s="72"/>
    </row>
    <row r="35" spans="1:12" ht="15" customHeight="1" thickBot="1" x14ac:dyDescent="0.3">
      <c r="A35" s="108"/>
      <c r="B35" s="109"/>
      <c r="C35" s="110">
        <v>1628</v>
      </c>
      <c r="D35" s="110">
        <v>1725</v>
      </c>
      <c r="E35" s="122"/>
      <c r="G35" s="108"/>
      <c r="H35" s="109"/>
      <c r="I35" s="110">
        <v>479</v>
      </c>
      <c r="J35" s="110">
        <v>526</v>
      </c>
      <c r="K35" s="122"/>
    </row>
  </sheetData>
  <mergeCells count="3">
    <mergeCell ref="A3:B3"/>
    <mergeCell ref="G3:H3"/>
    <mergeCell ref="M3:N3"/>
  </mergeCells>
  <hyperlinks>
    <hyperlink ref="K1" location="Contents!A1" display="Hom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zoomScale="80" zoomScaleNormal="80" workbookViewId="0">
      <selection activeCell="H35" sqref="H35"/>
    </sheetView>
  </sheetViews>
  <sheetFormatPr defaultRowHeight="15" x14ac:dyDescent="0.25"/>
  <cols>
    <col min="1" max="1" width="14.140625" customWidth="1"/>
    <col min="2" max="2" width="33.42578125" bestFit="1" customWidth="1"/>
    <col min="5" max="5" width="13.140625" customWidth="1"/>
    <col min="6" max="6" width="4.42578125" customWidth="1"/>
    <col min="7" max="7" width="14.28515625" customWidth="1"/>
    <col min="8" max="8" width="35.85546875" customWidth="1"/>
    <col min="11" max="11" width="13" customWidth="1"/>
    <col min="12" max="12" width="5" customWidth="1"/>
    <col min="13" max="13" width="14.140625" customWidth="1"/>
    <col min="14" max="14" width="37.140625" bestFit="1" customWidth="1"/>
    <col min="16" max="16" width="11.85546875" bestFit="1" customWidth="1"/>
    <col min="17" max="17" width="12.7109375" bestFit="1" customWidth="1"/>
  </cols>
  <sheetData>
    <row r="1" spans="1:17" ht="15.75" x14ac:dyDescent="0.25">
      <c r="A1" s="48" t="s">
        <v>94</v>
      </c>
      <c r="I1" s="135" t="s">
        <v>124</v>
      </c>
    </row>
    <row r="2" spans="1:17" ht="16.5" thickBot="1" x14ac:dyDescent="0.3">
      <c r="A2" s="78" t="s">
        <v>82</v>
      </c>
    </row>
    <row r="3" spans="1:17" ht="15.75" thickBot="1" x14ac:dyDescent="0.3">
      <c r="A3" s="141"/>
      <c r="B3" s="142"/>
      <c r="C3" s="8" t="s">
        <v>14</v>
      </c>
      <c r="D3" s="8" t="s">
        <v>4</v>
      </c>
      <c r="E3" s="9" t="s">
        <v>15</v>
      </c>
      <c r="G3" s="141"/>
      <c r="H3" s="142"/>
      <c r="I3" s="8" t="s">
        <v>14</v>
      </c>
      <c r="J3" s="8" t="s">
        <v>4</v>
      </c>
      <c r="K3" s="9" t="s">
        <v>15</v>
      </c>
      <c r="M3" s="141"/>
      <c r="N3" s="142"/>
      <c r="O3" s="89" t="s">
        <v>14</v>
      </c>
      <c r="P3" s="89" t="s">
        <v>4</v>
      </c>
      <c r="Q3" s="9" t="s">
        <v>15</v>
      </c>
    </row>
    <row r="4" spans="1:17" ht="15" customHeight="1" x14ac:dyDescent="0.25">
      <c r="A4" s="34" t="s">
        <v>2</v>
      </c>
      <c r="B4" s="10" t="s">
        <v>45</v>
      </c>
      <c r="C4" s="11">
        <v>0.89439999999999997</v>
      </c>
      <c r="D4" s="11">
        <v>0.91269999999999996</v>
      </c>
      <c r="E4" s="84" t="str">
        <f t="shared" ref="E4:E11" si="0">IF(ABS((C4-D4)/(SQRT(($C$12+$D$12)/($C$12*$D$12)*((($C$12*C4)+($D$12*D4))/($C$12+$D$12))*(1-(($C$12*C4)+($D$12*D4))/($C$12+$D$12)))))&gt;=1.96,"é"," ")</f>
        <v xml:space="preserve"> </v>
      </c>
      <c r="G4" s="34" t="s">
        <v>3</v>
      </c>
      <c r="H4" s="10" t="s">
        <v>45</v>
      </c>
      <c r="I4" s="11">
        <v>0.92810000000000004</v>
      </c>
      <c r="J4" s="11">
        <v>0.92349999999999999</v>
      </c>
      <c r="K4" s="84" t="str">
        <f t="shared" ref="K4:K11" si="1">IF(ABS((I4-J4)/(SQRT(($I$12+$J$12)/($I$12*$J$12)*((($I$12*I4)+($J$12*J4))/($I$12+$J$12))*(1-(($I$12*I4)+($J$12*J4))/($I$12+$J$12)))))&gt;=1.96,"é"," ")</f>
        <v xml:space="preserve"> </v>
      </c>
      <c r="M4" s="34" t="s">
        <v>13</v>
      </c>
      <c r="N4" s="10" t="s">
        <v>45</v>
      </c>
      <c r="O4" s="11">
        <v>0.9133</v>
      </c>
      <c r="P4" s="11">
        <v>0.91890000000000005</v>
      </c>
      <c r="Q4" s="84" t="str">
        <f>IF(ABS((O4-P4)/(SQRT(($O$12+$P$12)/($O$12*$P$12)*((($O$12*O4)+($P$12*P4))/($O$12+$P$12))*(1-(($O$12*O4)+($P$12*P4))/($O$12+$P$12)))))&gt;=1.96,"é"," ")</f>
        <v xml:space="preserve"> </v>
      </c>
    </row>
    <row r="5" spans="1:17" ht="15" customHeight="1" x14ac:dyDescent="0.25">
      <c r="A5" s="35"/>
      <c r="B5" s="14" t="s">
        <v>46</v>
      </c>
      <c r="C5" s="15">
        <v>0.82820000000000005</v>
      </c>
      <c r="D5" s="15">
        <v>0.84789999999999999</v>
      </c>
      <c r="E5" s="85" t="str">
        <f t="shared" si="0"/>
        <v xml:space="preserve"> </v>
      </c>
      <c r="G5" s="35"/>
      <c r="H5" s="14" t="s">
        <v>46</v>
      </c>
      <c r="I5" s="15">
        <v>0.85419999999999996</v>
      </c>
      <c r="J5" s="15">
        <v>0.84160000000000001</v>
      </c>
      <c r="K5" s="85" t="str">
        <f t="shared" si="1"/>
        <v xml:space="preserve"> </v>
      </c>
      <c r="M5" s="35"/>
      <c r="N5" s="14" t="s">
        <v>46</v>
      </c>
      <c r="O5" s="15">
        <v>0.84279999999999999</v>
      </c>
      <c r="P5" s="15">
        <v>0.84430000000000005</v>
      </c>
      <c r="Q5" s="85" t="str">
        <f t="shared" ref="Q5:Q11" si="2">IF(ABS((O5-P5)/(SQRT(($O$12+$P$12)/($O$12*$P$12)*((($O$12*O5)+($P$12*P5))/($O$12+$P$12))*(1-(($O$12*O5)+($P$12*P5))/($O$12+$P$12)))))&gt;=1.96,"é"," ")</f>
        <v xml:space="preserve"> </v>
      </c>
    </row>
    <row r="6" spans="1:17" ht="15" customHeight="1" x14ac:dyDescent="0.25">
      <c r="A6" s="35"/>
      <c r="B6" s="14" t="s">
        <v>47</v>
      </c>
      <c r="C6" s="15">
        <v>0.80279999999999996</v>
      </c>
      <c r="D6" s="15">
        <v>0.82069999999999999</v>
      </c>
      <c r="E6" s="85" t="str">
        <f t="shared" si="0"/>
        <v xml:space="preserve"> </v>
      </c>
      <c r="G6" s="35"/>
      <c r="H6" s="14" t="s">
        <v>47</v>
      </c>
      <c r="I6" s="15">
        <v>0.84209999999999996</v>
      </c>
      <c r="J6" s="15">
        <v>0.82330000000000003</v>
      </c>
      <c r="K6" s="85" t="str">
        <f t="shared" si="1"/>
        <v xml:space="preserve"> </v>
      </c>
      <c r="M6" s="35"/>
      <c r="N6" s="14" t="s">
        <v>47</v>
      </c>
      <c r="O6" s="15">
        <v>0.82489999999999997</v>
      </c>
      <c r="P6" s="15">
        <v>0.82210000000000005</v>
      </c>
      <c r="Q6" s="85" t="str">
        <f t="shared" si="2"/>
        <v xml:space="preserve"> </v>
      </c>
    </row>
    <row r="7" spans="1:17" ht="15" customHeight="1" x14ac:dyDescent="0.25">
      <c r="A7" s="35"/>
      <c r="B7" s="14" t="s">
        <v>48</v>
      </c>
      <c r="C7" s="15">
        <v>0.77170000000000005</v>
      </c>
      <c r="D7" s="15">
        <v>0.77580000000000005</v>
      </c>
      <c r="E7" s="85" t="str">
        <f t="shared" si="0"/>
        <v xml:space="preserve"> </v>
      </c>
      <c r="G7" s="35"/>
      <c r="H7" s="14" t="s">
        <v>48</v>
      </c>
      <c r="I7" s="15">
        <v>0.8014</v>
      </c>
      <c r="J7" s="15">
        <v>0.78410000000000002</v>
      </c>
      <c r="K7" s="85" t="str">
        <f t="shared" si="1"/>
        <v xml:space="preserve"> </v>
      </c>
      <c r="M7" s="35"/>
      <c r="N7" s="14" t="s">
        <v>48</v>
      </c>
      <c r="O7" s="15">
        <v>0.78839999999999999</v>
      </c>
      <c r="P7" s="15">
        <v>0.78059999999999996</v>
      </c>
      <c r="Q7" s="85" t="str">
        <f t="shared" si="2"/>
        <v xml:space="preserve"> </v>
      </c>
    </row>
    <row r="8" spans="1:17" ht="15" customHeight="1" x14ac:dyDescent="0.25">
      <c r="A8" s="35"/>
      <c r="B8" s="14" t="s">
        <v>49</v>
      </c>
      <c r="C8" s="15">
        <v>0.748</v>
      </c>
      <c r="D8" s="15">
        <v>0.7742</v>
      </c>
      <c r="E8" s="85" t="str">
        <f t="shared" si="0"/>
        <v xml:space="preserve"> </v>
      </c>
      <c r="G8" s="35"/>
      <c r="H8" s="14" t="s">
        <v>49</v>
      </c>
      <c r="I8" s="15">
        <v>0.76380000000000003</v>
      </c>
      <c r="J8" s="15">
        <v>0.76929999999999998</v>
      </c>
      <c r="K8" s="85" t="str">
        <f t="shared" si="1"/>
        <v xml:space="preserve"> </v>
      </c>
      <c r="M8" s="35"/>
      <c r="N8" s="14" t="s">
        <v>49</v>
      </c>
      <c r="O8" s="15">
        <v>0.75690000000000002</v>
      </c>
      <c r="P8" s="15">
        <v>0.77139999999999997</v>
      </c>
      <c r="Q8" s="85" t="str">
        <f t="shared" si="2"/>
        <v xml:space="preserve"> </v>
      </c>
    </row>
    <row r="9" spans="1:17" ht="15" customHeight="1" x14ac:dyDescent="0.25">
      <c r="A9" s="35"/>
      <c r="B9" s="14" t="s">
        <v>50</v>
      </c>
      <c r="C9" s="15">
        <v>0.71440000000000003</v>
      </c>
      <c r="D9" s="15">
        <v>0.73740000000000006</v>
      </c>
      <c r="E9" s="85" t="str">
        <f t="shared" si="0"/>
        <v xml:space="preserve"> </v>
      </c>
      <c r="G9" s="35"/>
      <c r="H9" s="14" t="s">
        <v>50</v>
      </c>
      <c r="I9" s="15">
        <v>0.72119999999999995</v>
      </c>
      <c r="J9" s="15">
        <v>0.74609999999999999</v>
      </c>
      <c r="K9" s="85" t="str">
        <f t="shared" si="1"/>
        <v xml:space="preserve"> </v>
      </c>
      <c r="M9" s="35"/>
      <c r="N9" s="14" t="s">
        <v>50</v>
      </c>
      <c r="O9" s="15">
        <v>0.71819999999999995</v>
      </c>
      <c r="P9" s="15">
        <v>0.74239999999999995</v>
      </c>
      <c r="Q9" s="85" t="str">
        <f>IF(ABS((O9-P9)/(SQRT(($O$12+$P$12)/($O$12*$P$12)*((($O$12*O9)+($P$12*P9))/($O$12+$P$12))*(1-(($O$12*O9)+($P$12*P9))/($O$12+$P$12)))))&gt;=1.96,"é"," ")</f>
        <v>é</v>
      </c>
    </row>
    <row r="10" spans="1:17" ht="15" customHeight="1" x14ac:dyDescent="0.25">
      <c r="A10" s="35"/>
      <c r="B10" s="14" t="s">
        <v>51</v>
      </c>
      <c r="C10" s="15">
        <v>0.70130000000000003</v>
      </c>
      <c r="D10" s="15">
        <v>0.75660000000000005</v>
      </c>
      <c r="E10" s="85" t="str">
        <f t="shared" si="0"/>
        <v>é</v>
      </c>
      <c r="F10" s="72"/>
      <c r="G10" s="35"/>
      <c r="H10" s="14" t="s">
        <v>51</v>
      </c>
      <c r="I10" s="15">
        <v>0.72760000000000002</v>
      </c>
      <c r="J10" s="15">
        <v>0.755</v>
      </c>
      <c r="K10" s="85" t="str">
        <f t="shared" si="1"/>
        <v xml:space="preserve"> </v>
      </c>
      <c r="L10" s="72"/>
      <c r="M10" s="35"/>
      <c r="N10" s="14" t="s">
        <v>51</v>
      </c>
      <c r="O10" s="15">
        <v>0.71609999999999996</v>
      </c>
      <c r="P10" s="15">
        <v>0.75570000000000004</v>
      </c>
      <c r="Q10" s="85" t="str">
        <f t="shared" si="2"/>
        <v>é</v>
      </c>
    </row>
    <row r="11" spans="1:17" ht="15" customHeight="1" x14ac:dyDescent="0.25">
      <c r="A11" s="35"/>
      <c r="B11" s="14" t="s">
        <v>52</v>
      </c>
      <c r="C11" s="15">
        <v>0.5867</v>
      </c>
      <c r="D11" s="15">
        <v>0.63970000000000005</v>
      </c>
      <c r="E11" s="85" t="str">
        <f t="shared" si="0"/>
        <v>é</v>
      </c>
      <c r="F11" s="72"/>
      <c r="G11" s="35"/>
      <c r="H11" s="14" t="s">
        <v>52</v>
      </c>
      <c r="I11" s="15">
        <v>0.63400000000000001</v>
      </c>
      <c r="J11" s="15">
        <v>0.65720000000000001</v>
      </c>
      <c r="K11" s="85" t="str">
        <f t="shared" si="1"/>
        <v xml:space="preserve"> </v>
      </c>
      <c r="L11" s="72"/>
      <c r="M11" s="35"/>
      <c r="N11" s="14" t="s">
        <v>52</v>
      </c>
      <c r="O11" s="15">
        <v>0.61329999999999996</v>
      </c>
      <c r="P11" s="15">
        <v>0.64970000000000006</v>
      </c>
      <c r="Q11" s="85" t="str">
        <f t="shared" si="2"/>
        <v>é</v>
      </c>
    </row>
    <row r="12" spans="1:17" ht="15" customHeight="1" thickBot="1" x14ac:dyDescent="0.3">
      <c r="A12" s="36"/>
      <c r="B12" s="18"/>
      <c r="C12" s="19">
        <v>1222</v>
      </c>
      <c r="D12" s="19">
        <v>1249</v>
      </c>
      <c r="E12" s="86"/>
      <c r="G12" s="36"/>
      <c r="H12" s="18"/>
      <c r="I12" s="19">
        <v>1571</v>
      </c>
      <c r="J12" s="19">
        <v>1686</v>
      </c>
      <c r="K12" s="38"/>
      <c r="M12" s="36"/>
      <c r="N12" s="18"/>
      <c r="O12" s="19">
        <v>2793</v>
      </c>
      <c r="P12" s="19">
        <v>2935</v>
      </c>
      <c r="Q12" s="38"/>
    </row>
    <row r="13" spans="1:17" ht="15.75" thickBot="1" x14ac:dyDescent="0.3">
      <c r="A13" s="141"/>
      <c r="B13" s="142"/>
      <c r="C13" s="8" t="s">
        <v>14</v>
      </c>
      <c r="D13" s="8" t="s">
        <v>4</v>
      </c>
      <c r="E13" s="9" t="s">
        <v>15</v>
      </c>
      <c r="G13" s="141"/>
      <c r="H13" s="142"/>
      <c r="I13" s="8" t="s">
        <v>14</v>
      </c>
      <c r="J13" s="8" t="s">
        <v>4</v>
      </c>
      <c r="K13" s="9" t="s">
        <v>15</v>
      </c>
    </row>
    <row r="14" spans="1:17" ht="15" customHeight="1" x14ac:dyDescent="0.25">
      <c r="A14" s="100" t="s">
        <v>0</v>
      </c>
      <c r="B14" s="101" t="s">
        <v>45</v>
      </c>
      <c r="C14" s="102">
        <v>0.91910000000000003</v>
      </c>
      <c r="D14" s="102">
        <v>0.9173</v>
      </c>
      <c r="E14" s="117" t="str">
        <f t="shared" ref="E14:E21" si="3">IF(ABS((C14-D14)/(SQRT(($C$22+$D$22)/($C$22*$D$22)*((($C$22*C14)+($D$22*D14))/($C$22+$D$22))*(1-(($C$22*C14)+($D$22*D14))/($C$22+$D$22)))))&gt;=1.96,"é"," ")</f>
        <v xml:space="preserve"> </v>
      </c>
      <c r="G14" s="100" t="s">
        <v>54</v>
      </c>
      <c r="H14" s="101" t="s">
        <v>45</v>
      </c>
      <c r="I14" s="102">
        <v>0.89300000000000002</v>
      </c>
      <c r="J14" s="102">
        <v>0.92479999999999996</v>
      </c>
      <c r="K14" s="117" t="str">
        <f t="shared" ref="K14:K21" si="4">IF(ABS((I14-J14)/(SQRT(($I$22+$J$22)/($I$22*$J$22)*((($I$22*I14)+($J$22*J14))/($I$22+$J$22))*(1-(($I$22*I14)+($J$22*J14))/($I$22+$J$22)))))&gt;=1.96,"é"," ")</f>
        <v xml:space="preserve"> </v>
      </c>
      <c r="M14" s="49" t="s">
        <v>58</v>
      </c>
      <c r="N14" s="40"/>
      <c r="O14" s="40"/>
      <c r="P14" s="40"/>
      <c r="Q14" s="40"/>
    </row>
    <row r="15" spans="1:17" ht="15" customHeight="1" x14ac:dyDescent="0.25">
      <c r="A15" s="104"/>
      <c r="B15" s="105" t="s">
        <v>46</v>
      </c>
      <c r="C15" s="106">
        <v>0.8548</v>
      </c>
      <c r="D15" s="106">
        <v>0.85199999999999998</v>
      </c>
      <c r="E15" s="118" t="str">
        <f t="shared" si="3"/>
        <v xml:space="preserve"> </v>
      </c>
      <c r="G15" s="104"/>
      <c r="H15" s="105" t="s">
        <v>46</v>
      </c>
      <c r="I15" s="106">
        <v>0.80059999999999998</v>
      </c>
      <c r="J15" s="106">
        <v>0.81499999999999995</v>
      </c>
      <c r="K15" s="118" t="str">
        <f t="shared" si="4"/>
        <v xml:space="preserve"> </v>
      </c>
      <c r="M15" s="39"/>
      <c r="N15" s="39"/>
      <c r="O15" s="39"/>
      <c r="P15" s="39"/>
      <c r="Q15" s="39"/>
    </row>
    <row r="16" spans="1:17" ht="15" customHeight="1" x14ac:dyDescent="0.25">
      <c r="A16" s="104"/>
      <c r="B16" s="105" t="s">
        <v>47</v>
      </c>
      <c r="C16" s="106">
        <v>0.85019999999999996</v>
      </c>
      <c r="D16" s="106">
        <v>0.84589999999999999</v>
      </c>
      <c r="E16" s="118" t="str">
        <f t="shared" si="3"/>
        <v xml:space="preserve"> </v>
      </c>
      <c r="G16" s="104"/>
      <c r="H16" s="105" t="s">
        <v>47</v>
      </c>
      <c r="I16" s="106">
        <v>0.73580000000000001</v>
      </c>
      <c r="J16" s="106">
        <v>0.73670000000000002</v>
      </c>
      <c r="K16" s="118" t="str">
        <f t="shared" si="4"/>
        <v xml:space="preserve"> </v>
      </c>
      <c r="M16" s="39"/>
      <c r="N16" s="39"/>
      <c r="O16" s="39"/>
      <c r="P16" s="39"/>
      <c r="Q16" s="39"/>
    </row>
    <row r="17" spans="1:18" ht="15" customHeight="1" x14ac:dyDescent="0.25">
      <c r="A17" s="104"/>
      <c r="B17" s="105" t="s">
        <v>48</v>
      </c>
      <c r="C17" s="106">
        <v>0.80879999999999996</v>
      </c>
      <c r="D17" s="106">
        <v>0.79930000000000001</v>
      </c>
      <c r="E17" s="118" t="str">
        <f t="shared" si="3"/>
        <v xml:space="preserve"> </v>
      </c>
      <c r="G17" s="104"/>
      <c r="H17" s="105" t="s">
        <v>48</v>
      </c>
      <c r="I17" s="106">
        <v>0.71640000000000004</v>
      </c>
      <c r="J17" s="106">
        <v>0.71319999999999995</v>
      </c>
      <c r="K17" s="118" t="str">
        <f t="shared" si="4"/>
        <v xml:space="preserve"> </v>
      </c>
      <c r="M17" s="39"/>
      <c r="N17" s="39"/>
      <c r="O17" s="39"/>
      <c r="P17" s="39"/>
      <c r="Q17" s="39"/>
      <c r="R17" s="40"/>
    </row>
    <row r="18" spans="1:18" ht="15" customHeight="1" x14ac:dyDescent="0.25">
      <c r="A18" s="104"/>
      <c r="B18" s="105" t="s">
        <v>49</v>
      </c>
      <c r="C18" s="106">
        <v>0.78449999999999998</v>
      </c>
      <c r="D18" s="106">
        <v>0.79710000000000003</v>
      </c>
      <c r="E18" s="118" t="str">
        <f t="shared" si="3"/>
        <v xml:space="preserve"> </v>
      </c>
      <c r="G18" s="104"/>
      <c r="H18" s="105" t="s">
        <v>49</v>
      </c>
      <c r="I18" s="106">
        <v>0.65959999999999996</v>
      </c>
      <c r="J18" s="106">
        <v>0.67869999999999997</v>
      </c>
      <c r="K18" s="118" t="str">
        <f t="shared" si="4"/>
        <v xml:space="preserve"> </v>
      </c>
      <c r="M18" s="39"/>
      <c r="N18" s="39"/>
      <c r="O18" s="39"/>
      <c r="P18" s="39"/>
      <c r="Q18" s="39"/>
      <c r="R18" s="39"/>
    </row>
    <row r="19" spans="1:18" ht="15" customHeight="1" x14ac:dyDescent="0.25">
      <c r="A19" s="104"/>
      <c r="B19" s="105" t="s">
        <v>50</v>
      </c>
      <c r="C19" s="106">
        <v>0.75</v>
      </c>
      <c r="D19" s="106">
        <v>0.76359999999999995</v>
      </c>
      <c r="E19" s="118" t="str">
        <f t="shared" si="3"/>
        <v xml:space="preserve"> </v>
      </c>
      <c r="G19" s="104"/>
      <c r="H19" s="105" t="s">
        <v>50</v>
      </c>
      <c r="I19" s="106">
        <v>0.60619999999999996</v>
      </c>
      <c r="J19" s="106">
        <v>0.66610000000000003</v>
      </c>
      <c r="K19" s="118" t="str">
        <f t="shared" si="4"/>
        <v>é</v>
      </c>
      <c r="L19" s="72"/>
      <c r="M19" s="39"/>
      <c r="N19" s="39"/>
      <c r="O19" s="39"/>
      <c r="P19" s="39"/>
      <c r="Q19" s="39"/>
      <c r="R19" s="39"/>
    </row>
    <row r="20" spans="1:18" ht="15" customHeight="1" x14ac:dyDescent="0.25">
      <c r="A20" s="104"/>
      <c r="B20" s="105" t="s">
        <v>51</v>
      </c>
      <c r="C20" s="106">
        <v>0.74080000000000001</v>
      </c>
      <c r="D20" s="106">
        <v>0.76970000000000005</v>
      </c>
      <c r="E20" s="118" t="str">
        <f t="shared" si="3"/>
        <v>é</v>
      </c>
      <c r="G20" s="104"/>
      <c r="H20" s="105" t="s">
        <v>51</v>
      </c>
      <c r="I20" s="106">
        <v>0.62880000000000003</v>
      </c>
      <c r="J20" s="106">
        <v>0.70530000000000004</v>
      </c>
      <c r="K20" s="118" t="str">
        <f t="shared" si="4"/>
        <v>é</v>
      </c>
      <c r="L20" s="72"/>
      <c r="M20" s="39"/>
      <c r="N20" s="39"/>
      <c r="O20" s="39"/>
      <c r="P20" s="39"/>
      <c r="Q20" s="39"/>
      <c r="R20" s="39"/>
    </row>
    <row r="21" spans="1:18" ht="15" customHeight="1" x14ac:dyDescent="0.25">
      <c r="A21" s="104"/>
      <c r="B21" s="105" t="s">
        <v>52</v>
      </c>
      <c r="C21" s="106">
        <v>0.63329999999999997</v>
      </c>
      <c r="D21" s="106">
        <v>0.6643</v>
      </c>
      <c r="E21" s="118" t="str">
        <f t="shared" si="3"/>
        <v>é</v>
      </c>
      <c r="G21" s="104"/>
      <c r="H21" s="105" t="s">
        <v>52</v>
      </c>
      <c r="I21" s="106">
        <v>0.54290000000000005</v>
      </c>
      <c r="J21" s="106">
        <v>0.59719999999999995</v>
      </c>
      <c r="K21" s="118" t="str">
        <f t="shared" si="4"/>
        <v xml:space="preserve"> </v>
      </c>
      <c r="M21" s="39"/>
      <c r="N21" s="39"/>
      <c r="O21" s="39"/>
      <c r="P21" s="39"/>
      <c r="Q21" s="39"/>
      <c r="R21" s="39"/>
    </row>
    <row r="22" spans="1:18" ht="15" customHeight="1" thickBot="1" x14ac:dyDescent="0.3">
      <c r="A22" s="108"/>
      <c r="B22" s="109"/>
      <c r="C22" s="110">
        <v>2176</v>
      </c>
      <c r="D22" s="110">
        <v>2297</v>
      </c>
      <c r="E22" s="120"/>
      <c r="G22" s="108"/>
      <c r="H22" s="109"/>
      <c r="I22" s="110">
        <v>617</v>
      </c>
      <c r="J22" s="110">
        <v>638</v>
      </c>
      <c r="K22" s="120"/>
      <c r="M22" s="39"/>
      <c r="N22" s="39"/>
      <c r="O22" s="39"/>
      <c r="P22" s="39"/>
      <c r="Q22" s="39"/>
      <c r="R22" s="39"/>
    </row>
    <row r="23" spans="1:18" ht="15.75" thickBot="1" x14ac:dyDescent="0.3">
      <c r="A23" s="141"/>
      <c r="B23" s="142"/>
      <c r="C23" s="8" t="s">
        <v>14</v>
      </c>
      <c r="D23" s="8" t="s">
        <v>4</v>
      </c>
      <c r="E23" s="9" t="s">
        <v>15</v>
      </c>
      <c r="G23" s="141"/>
      <c r="H23" s="142"/>
      <c r="I23" s="8" t="s">
        <v>14</v>
      </c>
      <c r="J23" s="8" t="s">
        <v>4</v>
      </c>
      <c r="K23" s="9" t="s">
        <v>15</v>
      </c>
      <c r="M23" s="39"/>
      <c r="N23" s="39"/>
      <c r="O23" s="39"/>
      <c r="P23" s="39"/>
      <c r="Q23" s="39"/>
      <c r="R23" s="39"/>
    </row>
    <row r="24" spans="1:18" ht="18" x14ac:dyDescent="0.25">
      <c r="A24" s="34" t="s">
        <v>28</v>
      </c>
      <c r="B24" s="10" t="s">
        <v>45</v>
      </c>
      <c r="C24" s="11">
        <v>0.91720000000000002</v>
      </c>
      <c r="D24" s="11">
        <v>0.92610000000000003</v>
      </c>
      <c r="E24" s="84" t="str">
        <f t="shared" ref="E24:E31" si="5">IF(ABS((C24-D24)/(SQRT(($C$32+$D$32)/($C$32*$D$32)*((($C$32*C24)+($D$32*D24))/($C$32+$D$32))*(1-(($C$32*C24)+($D$32*D24))/($C$32+$D$32)))))&gt;=1.96,"é"," ")</f>
        <v xml:space="preserve"> </v>
      </c>
      <c r="G24" s="34" t="s">
        <v>29</v>
      </c>
      <c r="H24" s="10" t="s">
        <v>45</v>
      </c>
      <c r="I24" s="11">
        <v>0.90659999999999996</v>
      </c>
      <c r="J24" s="11">
        <v>0.90820000000000001</v>
      </c>
      <c r="K24" s="84" t="str">
        <f t="shared" ref="K24:K31" si="6">IF(ABS((I24-J24)/(SQRT(($I$32+$J$32)/($I$32*$J$32)*((($I$32*I24)+($J$32*J24))/($I$32+$J$32))*(1-(($I$32*I24)+($J$32*J24))/($I$32+$J$32)))))&gt;=1.96,"é"," ")</f>
        <v xml:space="preserve"> </v>
      </c>
      <c r="M24" s="39"/>
      <c r="N24" s="39"/>
      <c r="O24" s="39"/>
      <c r="P24" s="39"/>
      <c r="Q24" s="39"/>
      <c r="R24" s="39"/>
    </row>
    <row r="25" spans="1:18" ht="15" customHeight="1" x14ac:dyDescent="0.25">
      <c r="A25" s="35"/>
      <c r="B25" s="14" t="s">
        <v>46</v>
      </c>
      <c r="C25" s="15">
        <v>0.85529999999999995</v>
      </c>
      <c r="D25" s="15">
        <v>0.8448</v>
      </c>
      <c r="E25" s="85" t="str">
        <f t="shared" si="5"/>
        <v xml:space="preserve"> </v>
      </c>
      <c r="G25" s="35"/>
      <c r="H25" s="14" t="s">
        <v>46</v>
      </c>
      <c r="I25" s="15">
        <v>0.82099999999999995</v>
      </c>
      <c r="J25" s="15">
        <v>0.84350000000000003</v>
      </c>
      <c r="K25" s="85" t="str">
        <f t="shared" si="6"/>
        <v xml:space="preserve"> </v>
      </c>
      <c r="M25" s="39"/>
      <c r="N25" s="39"/>
      <c r="O25" s="39"/>
      <c r="P25" s="39"/>
      <c r="Q25" s="39"/>
      <c r="R25" s="39"/>
    </row>
    <row r="26" spans="1:18" ht="15" customHeight="1" x14ac:dyDescent="0.25">
      <c r="A26" s="35"/>
      <c r="B26" s="14" t="s">
        <v>47</v>
      </c>
      <c r="C26" s="15">
        <v>0.8367</v>
      </c>
      <c r="D26" s="15">
        <v>0.82599999999999996</v>
      </c>
      <c r="E26" s="85" t="str">
        <f t="shared" si="5"/>
        <v xml:space="preserve"> </v>
      </c>
      <c r="G26" s="35"/>
      <c r="H26" s="14" t="s">
        <v>47</v>
      </c>
      <c r="I26" s="15">
        <v>0.80430000000000001</v>
      </c>
      <c r="J26" s="15">
        <v>0.81630000000000003</v>
      </c>
      <c r="K26" s="85" t="str">
        <f t="shared" si="6"/>
        <v xml:space="preserve"> </v>
      </c>
      <c r="M26" s="39"/>
      <c r="N26" s="39"/>
      <c r="O26" s="39"/>
      <c r="P26" s="39"/>
      <c r="Q26" s="39"/>
      <c r="R26" s="39"/>
    </row>
    <row r="27" spans="1:18" ht="15" customHeight="1" x14ac:dyDescent="0.25">
      <c r="A27" s="35"/>
      <c r="B27" s="14" t="s">
        <v>48</v>
      </c>
      <c r="C27" s="15">
        <v>0.80010000000000003</v>
      </c>
      <c r="D27" s="15">
        <v>0.78449999999999998</v>
      </c>
      <c r="E27" s="85" t="str">
        <f t="shared" si="5"/>
        <v xml:space="preserve"> </v>
      </c>
      <c r="G27" s="35"/>
      <c r="H27" s="14" t="s">
        <v>48</v>
      </c>
      <c r="I27" s="15">
        <v>0.76790000000000003</v>
      </c>
      <c r="J27" s="15">
        <v>0.77470000000000006</v>
      </c>
      <c r="K27" s="85" t="str">
        <f t="shared" si="6"/>
        <v xml:space="preserve"> </v>
      </c>
      <c r="M27" s="39"/>
      <c r="N27" s="39"/>
      <c r="O27" s="39"/>
      <c r="P27" s="39"/>
      <c r="Q27" s="39"/>
      <c r="R27" s="39"/>
    </row>
    <row r="28" spans="1:18" ht="15" customHeight="1" x14ac:dyDescent="0.25">
      <c r="A28" s="35"/>
      <c r="B28" s="14" t="s">
        <v>49</v>
      </c>
      <c r="C28" s="15">
        <v>0.77529999999999999</v>
      </c>
      <c r="D28" s="15">
        <v>0.78</v>
      </c>
      <c r="E28" s="85" t="str">
        <f t="shared" si="5"/>
        <v xml:space="preserve"> </v>
      </c>
      <c r="G28" s="35"/>
      <c r="H28" s="14" t="s">
        <v>49</v>
      </c>
      <c r="I28" s="15">
        <v>0.72470000000000001</v>
      </c>
      <c r="J28" s="15">
        <v>0.75849999999999995</v>
      </c>
      <c r="K28" s="85" t="str">
        <f t="shared" si="6"/>
        <v xml:space="preserve"> </v>
      </c>
      <c r="M28" s="39"/>
      <c r="N28" s="39"/>
      <c r="O28" s="39"/>
      <c r="P28" s="39"/>
      <c r="Q28" s="39"/>
      <c r="R28" s="39"/>
    </row>
    <row r="29" spans="1:18" ht="15" customHeight="1" x14ac:dyDescent="0.25">
      <c r="A29" s="35"/>
      <c r="B29" s="14" t="s">
        <v>50</v>
      </c>
      <c r="C29" s="15">
        <v>0.73699999999999999</v>
      </c>
      <c r="D29" s="15">
        <v>0.74819999999999998</v>
      </c>
      <c r="E29" s="85" t="str">
        <f t="shared" si="5"/>
        <v xml:space="preserve"> </v>
      </c>
      <c r="G29" s="35"/>
      <c r="H29" s="14" t="s">
        <v>50</v>
      </c>
      <c r="I29" s="15">
        <v>0.68530000000000002</v>
      </c>
      <c r="J29" s="15">
        <v>0.73380000000000001</v>
      </c>
      <c r="K29" s="85" t="str">
        <f t="shared" si="6"/>
        <v>é</v>
      </c>
      <c r="M29" s="39"/>
      <c r="N29" s="39"/>
      <c r="O29" s="39"/>
      <c r="P29" s="39"/>
      <c r="Q29" s="39"/>
      <c r="R29" s="39"/>
    </row>
    <row r="30" spans="1:18" ht="15" customHeight="1" x14ac:dyDescent="0.25">
      <c r="A30" s="35"/>
      <c r="B30" s="14" t="s">
        <v>51</v>
      </c>
      <c r="C30" s="15">
        <v>0.72640000000000005</v>
      </c>
      <c r="D30" s="15">
        <v>0.76749999999999996</v>
      </c>
      <c r="E30" s="85" t="str">
        <f t="shared" si="5"/>
        <v>é</v>
      </c>
      <c r="G30" s="35"/>
      <c r="H30" s="14" t="s">
        <v>51</v>
      </c>
      <c r="I30" s="15">
        <v>0.69810000000000005</v>
      </c>
      <c r="J30" s="15">
        <v>0.73809999999999998</v>
      </c>
      <c r="K30" s="85" t="str">
        <f t="shared" si="6"/>
        <v>é</v>
      </c>
      <c r="M30" s="39"/>
      <c r="N30" s="39"/>
      <c r="O30" s="39"/>
      <c r="P30" s="39"/>
      <c r="Q30" s="39"/>
      <c r="R30" s="39"/>
    </row>
    <row r="31" spans="1:18" ht="15" customHeight="1" x14ac:dyDescent="0.25">
      <c r="A31" s="35"/>
      <c r="B31" s="14" t="s">
        <v>52</v>
      </c>
      <c r="C31" s="15">
        <v>0.60980000000000001</v>
      </c>
      <c r="D31" s="15">
        <v>0.64129999999999998</v>
      </c>
      <c r="E31" s="85" t="str">
        <f t="shared" si="5"/>
        <v xml:space="preserve"> </v>
      </c>
      <c r="G31" s="35"/>
      <c r="H31" s="14" t="s">
        <v>52</v>
      </c>
      <c r="I31" s="15">
        <v>0.61950000000000005</v>
      </c>
      <c r="J31" s="15">
        <v>0.66239999999999999</v>
      </c>
      <c r="K31" s="85" t="str">
        <f t="shared" si="6"/>
        <v>é</v>
      </c>
      <c r="L31" s="72"/>
      <c r="M31" s="39"/>
      <c r="N31" s="39"/>
      <c r="O31" s="39"/>
      <c r="P31" s="39"/>
      <c r="Q31" s="39"/>
      <c r="R31" s="39"/>
    </row>
    <row r="32" spans="1:18" ht="15" customHeight="1" thickBot="1" x14ac:dyDescent="0.3">
      <c r="A32" s="36"/>
      <c r="B32" s="18"/>
      <c r="C32" s="19">
        <v>1776</v>
      </c>
      <c r="D32" s="19">
        <v>1759</v>
      </c>
      <c r="E32" s="38"/>
      <c r="G32" s="36"/>
      <c r="H32" s="18"/>
      <c r="I32" s="19">
        <v>1017</v>
      </c>
      <c r="J32" s="19">
        <v>1176</v>
      </c>
      <c r="K32" s="38"/>
      <c r="L32" s="72"/>
      <c r="M32" s="39"/>
      <c r="N32" s="39"/>
      <c r="O32" s="39"/>
      <c r="P32" s="39"/>
      <c r="Q32" s="39"/>
      <c r="R32" s="39"/>
    </row>
    <row r="33" spans="1:18" ht="15.75" thickBot="1" x14ac:dyDescent="0.3">
      <c r="A33" s="141"/>
      <c r="B33" s="142"/>
      <c r="C33" s="8" t="s">
        <v>14</v>
      </c>
      <c r="D33" s="8" t="s">
        <v>4</v>
      </c>
      <c r="E33" s="9" t="s">
        <v>15</v>
      </c>
      <c r="G33" s="141"/>
      <c r="H33" s="142"/>
      <c r="I33" s="8" t="s">
        <v>14</v>
      </c>
      <c r="J33" s="8" t="s">
        <v>4</v>
      </c>
      <c r="K33" s="9" t="s">
        <v>15</v>
      </c>
      <c r="R33" s="39"/>
    </row>
    <row r="34" spans="1:18" ht="18" x14ac:dyDescent="0.25">
      <c r="A34" s="143" t="s">
        <v>55</v>
      </c>
      <c r="B34" s="101" t="s">
        <v>45</v>
      </c>
      <c r="C34" s="102">
        <v>0.92159999999999997</v>
      </c>
      <c r="D34" s="102">
        <v>0.91590000000000005</v>
      </c>
      <c r="E34" s="117" t="str">
        <f t="shared" ref="E34:E41" si="7">IF(ABS((C34-D34)/(SQRT(($C$42+$D$42)/($C$42*$D$42)*((($C$42*C34)+($D$42*D34))/($C$42+$D$42))*(1-(($C$42*C34)+($D$42*D34))/($C$42+$D$42)))))&gt;=1.96,"é"," ")</f>
        <v xml:space="preserve"> </v>
      </c>
      <c r="G34" s="143" t="s">
        <v>56</v>
      </c>
      <c r="H34" s="101" t="s">
        <v>45</v>
      </c>
      <c r="I34" s="102">
        <v>0.89529999999999998</v>
      </c>
      <c r="J34" s="102">
        <v>0.93300000000000005</v>
      </c>
      <c r="K34" s="117" t="str">
        <f t="shared" ref="K34:K41" si="8">IF(ABS((I34-J34)/(SQRT(($I$42+$J$42)/($I$42*$J$42)*((($I$42*I34)+($J$42*J34))/($I$42+$J$42))*(1-(($I$42*I34)+($J$42*J34))/($I$42+$J$42)))))&gt;=1.96,"é"," ")</f>
        <v>é</v>
      </c>
      <c r="R34" s="39"/>
    </row>
    <row r="35" spans="1:18" ht="18" x14ac:dyDescent="0.25">
      <c r="A35" s="144"/>
      <c r="B35" s="105" t="s">
        <v>46</v>
      </c>
      <c r="C35" s="106">
        <v>0.85289999999999999</v>
      </c>
      <c r="D35" s="106">
        <v>0.85919999999999996</v>
      </c>
      <c r="E35" s="118" t="str">
        <f t="shared" si="7"/>
        <v xml:space="preserve"> </v>
      </c>
      <c r="G35" s="144"/>
      <c r="H35" s="105" t="s">
        <v>46</v>
      </c>
      <c r="I35" s="106">
        <v>0.8478</v>
      </c>
      <c r="J35" s="106">
        <v>0.82609999999999995</v>
      </c>
      <c r="K35" s="118" t="str">
        <f t="shared" si="8"/>
        <v xml:space="preserve"> </v>
      </c>
      <c r="R35" s="39"/>
    </row>
    <row r="36" spans="1:18" ht="18" x14ac:dyDescent="0.25">
      <c r="A36" s="144"/>
      <c r="B36" s="105" t="s">
        <v>47</v>
      </c>
      <c r="C36" s="106">
        <v>0.89019999999999999</v>
      </c>
      <c r="D36" s="106">
        <v>0.89400000000000002</v>
      </c>
      <c r="E36" s="118" t="str">
        <f t="shared" si="7"/>
        <v xml:space="preserve"> </v>
      </c>
      <c r="G36" s="144"/>
      <c r="H36" s="105" t="s">
        <v>47</v>
      </c>
      <c r="I36" s="106">
        <v>0.76680000000000004</v>
      </c>
      <c r="J36" s="106">
        <v>0.76449999999999996</v>
      </c>
      <c r="K36" s="118" t="str">
        <f t="shared" si="8"/>
        <v xml:space="preserve"> </v>
      </c>
    </row>
    <row r="37" spans="1:18" ht="18" x14ac:dyDescent="0.25">
      <c r="A37" s="144"/>
      <c r="B37" s="105" t="s">
        <v>48</v>
      </c>
      <c r="C37" s="106">
        <v>0.83919999999999995</v>
      </c>
      <c r="D37" s="106">
        <v>0.83179999999999998</v>
      </c>
      <c r="E37" s="118" t="str">
        <f t="shared" si="7"/>
        <v xml:space="preserve"> </v>
      </c>
      <c r="G37" s="144"/>
      <c r="H37" s="105" t="s">
        <v>48</v>
      </c>
      <c r="I37" s="106">
        <v>0.72130000000000005</v>
      </c>
      <c r="J37" s="106">
        <v>0.72099999999999997</v>
      </c>
      <c r="K37" s="118" t="str">
        <f t="shared" si="8"/>
        <v xml:space="preserve"> </v>
      </c>
    </row>
    <row r="38" spans="1:18" ht="18" x14ac:dyDescent="0.25">
      <c r="A38" s="144"/>
      <c r="B38" s="105" t="s">
        <v>49</v>
      </c>
      <c r="C38" s="106">
        <v>0.83730000000000004</v>
      </c>
      <c r="D38" s="106">
        <v>0.84099999999999997</v>
      </c>
      <c r="E38" s="118" t="str">
        <f t="shared" si="7"/>
        <v xml:space="preserve"> </v>
      </c>
      <c r="G38" s="144"/>
      <c r="H38" s="105" t="s">
        <v>49</v>
      </c>
      <c r="I38" s="106">
        <v>0.68379999999999996</v>
      </c>
      <c r="J38" s="106">
        <v>0.70289999999999997</v>
      </c>
      <c r="K38" s="118" t="str">
        <f t="shared" si="8"/>
        <v xml:space="preserve"> </v>
      </c>
    </row>
    <row r="39" spans="1:18" ht="18" x14ac:dyDescent="0.25">
      <c r="A39" s="144"/>
      <c r="B39" s="105" t="s">
        <v>50</v>
      </c>
      <c r="C39" s="106">
        <v>0.80979999999999996</v>
      </c>
      <c r="D39" s="106">
        <v>0.81899999999999995</v>
      </c>
      <c r="E39" s="118" t="str">
        <f t="shared" si="7"/>
        <v xml:space="preserve"> </v>
      </c>
      <c r="G39" s="144"/>
      <c r="H39" s="105" t="s">
        <v>50</v>
      </c>
      <c r="I39" s="106">
        <v>0.62250000000000005</v>
      </c>
      <c r="J39" s="106">
        <v>0.66300000000000003</v>
      </c>
      <c r="K39" s="118" t="str">
        <f t="shared" si="8"/>
        <v xml:space="preserve"> </v>
      </c>
    </row>
    <row r="40" spans="1:18" ht="18" x14ac:dyDescent="0.25">
      <c r="A40" s="144"/>
      <c r="B40" s="105" t="s">
        <v>51</v>
      </c>
      <c r="C40" s="106">
        <v>0.78039999999999998</v>
      </c>
      <c r="D40" s="106">
        <v>0.83730000000000004</v>
      </c>
      <c r="E40" s="118" t="str">
        <f t="shared" si="7"/>
        <v>é</v>
      </c>
      <c r="G40" s="144"/>
      <c r="H40" s="105" t="s">
        <v>51</v>
      </c>
      <c r="I40" s="106">
        <v>0.66600000000000004</v>
      </c>
      <c r="J40" s="106">
        <v>0.71199999999999997</v>
      </c>
      <c r="K40" s="118" t="str">
        <f t="shared" si="8"/>
        <v xml:space="preserve"> </v>
      </c>
    </row>
    <row r="41" spans="1:18" ht="18" x14ac:dyDescent="0.25">
      <c r="A41" s="144"/>
      <c r="B41" s="105" t="s">
        <v>52</v>
      </c>
      <c r="C41" s="106">
        <v>0.63729999999999998</v>
      </c>
      <c r="D41" s="106">
        <v>0.67090000000000005</v>
      </c>
      <c r="E41" s="118" t="str">
        <f t="shared" si="7"/>
        <v xml:space="preserve"> </v>
      </c>
      <c r="F41" s="72"/>
      <c r="G41" s="144"/>
      <c r="H41" s="105" t="s">
        <v>52</v>
      </c>
      <c r="I41" s="106">
        <v>0.56520000000000004</v>
      </c>
      <c r="J41" s="106">
        <v>0.62860000000000005</v>
      </c>
      <c r="K41" s="118" t="str">
        <f t="shared" si="8"/>
        <v>é</v>
      </c>
    </row>
    <row r="42" spans="1:18" ht="15.75" thickBot="1" x14ac:dyDescent="0.3">
      <c r="A42" s="108"/>
      <c r="B42" s="109"/>
      <c r="C42" s="110">
        <v>510</v>
      </c>
      <c r="D42" s="110">
        <v>547</v>
      </c>
      <c r="E42" s="120"/>
      <c r="G42" s="108"/>
      <c r="H42" s="109"/>
      <c r="I42" s="110">
        <v>506</v>
      </c>
      <c r="J42" s="110">
        <v>552</v>
      </c>
      <c r="K42" s="120"/>
    </row>
    <row r="43" spans="1:18" ht="15.75" thickBot="1" x14ac:dyDescent="0.3">
      <c r="A43" s="141"/>
      <c r="B43" s="142"/>
      <c r="C43" s="8" t="s">
        <v>14</v>
      </c>
      <c r="D43" s="8" t="s">
        <v>4</v>
      </c>
      <c r="E43" s="9" t="s">
        <v>15</v>
      </c>
      <c r="G43" s="141"/>
      <c r="H43" s="142"/>
      <c r="I43" s="8" t="s">
        <v>14</v>
      </c>
      <c r="J43" s="8" t="s">
        <v>4</v>
      </c>
      <c r="K43" s="9" t="s">
        <v>15</v>
      </c>
    </row>
    <row r="44" spans="1:18" ht="18" x14ac:dyDescent="0.25">
      <c r="A44" s="34" t="s">
        <v>41</v>
      </c>
      <c r="B44" s="10" t="s">
        <v>45</v>
      </c>
      <c r="C44" s="11">
        <v>0.91979999999999995</v>
      </c>
      <c r="D44" s="11">
        <v>0.92710000000000004</v>
      </c>
      <c r="E44" s="84" t="str">
        <f t="shared" ref="E44:E51" si="9">IF(ABS((C44-D44)/(SQRT(($C$52+$D$52)/($C$52*$D$52)*((($C$52*C44)+($D$52*D44))/($C$52+$D$52))*(1-(($C$52*C44)+($D$52*D44))/($C$52+$D$52)))))&gt;=1.96,"é"," ")</f>
        <v xml:space="preserve"> </v>
      </c>
      <c r="F44" s="72"/>
      <c r="G44" s="34" t="s">
        <v>57</v>
      </c>
      <c r="H44" s="10" t="s">
        <v>45</v>
      </c>
      <c r="I44" s="11">
        <v>0.89539999999999997</v>
      </c>
      <c r="J44" s="11">
        <v>0.89600000000000002</v>
      </c>
      <c r="K44" s="84" t="str">
        <f t="shared" ref="K44:K51" si="10">IF(ABS((I44-J44)/(SQRT(($I$52+$J$52)/($I$52*$J$52)*((($I$52*I44)+($J$52*J44))/($I$52+$J$52))*(1-(($I$52*I44)+($J$52*J44))/($I$52+$J$52)))))&gt;=1.96,"é"," ")</f>
        <v xml:space="preserve"> </v>
      </c>
    </row>
    <row r="45" spans="1:18" ht="18" x14ac:dyDescent="0.25">
      <c r="A45" s="35"/>
      <c r="B45" s="14" t="s">
        <v>46</v>
      </c>
      <c r="C45" s="15">
        <v>0.85850000000000004</v>
      </c>
      <c r="D45" s="15">
        <v>0.85919999999999996</v>
      </c>
      <c r="E45" s="85" t="str">
        <f t="shared" si="9"/>
        <v xml:space="preserve"> </v>
      </c>
      <c r="G45" s="35"/>
      <c r="H45" s="14" t="s">
        <v>46</v>
      </c>
      <c r="I45" s="15">
        <v>0.79890000000000005</v>
      </c>
      <c r="J45" s="15">
        <v>0.80230000000000001</v>
      </c>
      <c r="K45" s="85" t="str">
        <f t="shared" si="10"/>
        <v xml:space="preserve"> </v>
      </c>
    </row>
    <row r="46" spans="1:18" ht="18" x14ac:dyDescent="0.25">
      <c r="A46" s="35"/>
      <c r="B46" s="14" t="s">
        <v>47</v>
      </c>
      <c r="C46" s="15">
        <v>0.84440000000000004</v>
      </c>
      <c r="D46" s="15">
        <v>0.84399999999999997</v>
      </c>
      <c r="E46" s="85" t="str">
        <f t="shared" si="9"/>
        <v xml:space="preserve"> </v>
      </c>
      <c r="G46" s="35"/>
      <c r="H46" s="14" t="s">
        <v>47</v>
      </c>
      <c r="I46" s="15">
        <v>0.77039999999999997</v>
      </c>
      <c r="J46" s="15">
        <v>0.76070000000000004</v>
      </c>
      <c r="K46" s="85" t="str">
        <f t="shared" si="10"/>
        <v xml:space="preserve"> </v>
      </c>
    </row>
    <row r="47" spans="1:18" ht="18" x14ac:dyDescent="0.25">
      <c r="A47" s="35"/>
      <c r="B47" s="14" t="s">
        <v>48</v>
      </c>
      <c r="C47" s="15">
        <v>0.80600000000000005</v>
      </c>
      <c r="D47" s="15">
        <v>0.79459999999999997</v>
      </c>
      <c r="E47" s="85" t="str">
        <f t="shared" si="9"/>
        <v xml:space="preserve"> </v>
      </c>
      <c r="G47" s="35"/>
      <c r="H47" s="14" t="s">
        <v>48</v>
      </c>
      <c r="I47" s="15">
        <v>0.73909999999999998</v>
      </c>
      <c r="J47" s="15">
        <v>0.74119999999999997</v>
      </c>
      <c r="K47" s="85" t="str">
        <f t="shared" si="10"/>
        <v xml:space="preserve"> </v>
      </c>
    </row>
    <row r="48" spans="1:18" ht="18" x14ac:dyDescent="0.25">
      <c r="A48" s="35"/>
      <c r="B48" s="14" t="s">
        <v>49</v>
      </c>
      <c r="C48" s="15">
        <v>0.78369999999999995</v>
      </c>
      <c r="D48" s="15">
        <v>0.79500000000000004</v>
      </c>
      <c r="E48" s="85" t="str">
        <f t="shared" si="9"/>
        <v xml:space="preserve"> </v>
      </c>
      <c r="G48" s="35"/>
      <c r="H48" s="14" t="s">
        <v>49</v>
      </c>
      <c r="I48" s="15">
        <v>0.68210000000000004</v>
      </c>
      <c r="J48" s="15">
        <v>0.70479999999999998</v>
      </c>
      <c r="K48" s="85" t="str">
        <f t="shared" si="10"/>
        <v xml:space="preserve"> </v>
      </c>
    </row>
    <row r="49" spans="1:11" ht="18" x14ac:dyDescent="0.25">
      <c r="A49" s="35"/>
      <c r="B49" s="14" t="s">
        <v>50</v>
      </c>
      <c r="C49" s="15">
        <v>0.74039999999999995</v>
      </c>
      <c r="D49" s="15">
        <v>0.75990000000000002</v>
      </c>
      <c r="E49" s="85" t="str">
        <f t="shared" si="9"/>
        <v xml:space="preserve"> </v>
      </c>
      <c r="G49" s="35"/>
      <c r="H49" s="14" t="s">
        <v>50</v>
      </c>
      <c r="I49" s="15">
        <v>0.65629999999999999</v>
      </c>
      <c r="J49" s="15">
        <v>0.69310000000000005</v>
      </c>
      <c r="K49" s="85" t="str">
        <f t="shared" si="10"/>
        <v xml:space="preserve"> </v>
      </c>
    </row>
    <row r="50" spans="1:11" ht="18" x14ac:dyDescent="0.25">
      <c r="A50" s="35"/>
      <c r="B50" s="14" t="s">
        <v>51</v>
      </c>
      <c r="C50" s="15">
        <v>0.73699999999999999</v>
      </c>
      <c r="D50" s="15">
        <v>0.77190000000000003</v>
      </c>
      <c r="E50" s="85" t="str">
        <f t="shared" si="9"/>
        <v>é</v>
      </c>
      <c r="G50" s="35"/>
      <c r="H50" s="14" t="s">
        <v>51</v>
      </c>
      <c r="I50" s="15">
        <v>0.65759999999999996</v>
      </c>
      <c r="J50" s="15">
        <v>0.71</v>
      </c>
      <c r="K50" s="85" t="str">
        <f t="shared" si="10"/>
        <v>é</v>
      </c>
    </row>
    <row r="51" spans="1:11" ht="18" x14ac:dyDescent="0.25">
      <c r="A51" s="35"/>
      <c r="B51" s="14" t="s">
        <v>52</v>
      </c>
      <c r="C51" s="15">
        <v>0.65049999999999997</v>
      </c>
      <c r="D51" s="15">
        <v>0.68330000000000002</v>
      </c>
      <c r="E51" s="85" t="str">
        <f t="shared" si="9"/>
        <v>é</v>
      </c>
      <c r="F51" s="72"/>
      <c r="G51" s="35"/>
      <c r="H51" s="14" t="s">
        <v>52</v>
      </c>
      <c r="I51" s="15">
        <v>0.50949999999999995</v>
      </c>
      <c r="J51" s="15">
        <v>0.55530000000000002</v>
      </c>
      <c r="K51" s="85" t="str">
        <f t="shared" si="10"/>
        <v xml:space="preserve"> </v>
      </c>
    </row>
    <row r="52" spans="1:11" ht="15.75" thickBot="1" x14ac:dyDescent="0.3">
      <c r="A52" s="36"/>
      <c r="B52" s="18"/>
      <c r="C52" s="19">
        <v>2057</v>
      </c>
      <c r="D52" s="19">
        <v>2166</v>
      </c>
      <c r="E52" s="38"/>
      <c r="G52" s="36"/>
      <c r="H52" s="18"/>
      <c r="I52" s="19">
        <v>736</v>
      </c>
      <c r="J52" s="19">
        <v>769</v>
      </c>
      <c r="K52" s="38"/>
    </row>
  </sheetData>
  <mergeCells count="13">
    <mergeCell ref="M3:N3"/>
    <mergeCell ref="G34:G41"/>
    <mergeCell ref="A33:B33"/>
    <mergeCell ref="A43:B43"/>
    <mergeCell ref="G33:H33"/>
    <mergeCell ref="G43:H43"/>
    <mergeCell ref="A34:A41"/>
    <mergeCell ref="A3:B3"/>
    <mergeCell ref="G3:H3"/>
    <mergeCell ref="A13:B13"/>
    <mergeCell ref="G13:H13"/>
    <mergeCell ref="A23:B23"/>
    <mergeCell ref="G23:H23"/>
  </mergeCells>
  <hyperlinks>
    <hyperlink ref="I1" location="Contents!A1" display="Home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zoomScale="90" zoomScaleNormal="90" workbookViewId="0">
      <selection activeCell="K1" sqref="K1"/>
    </sheetView>
  </sheetViews>
  <sheetFormatPr defaultRowHeight="15" x14ac:dyDescent="0.25"/>
  <cols>
    <col min="1" max="1" width="25" customWidth="1"/>
    <col min="6" max="6" width="18.5703125" bestFit="1" customWidth="1"/>
  </cols>
  <sheetData>
    <row r="1" spans="1:11" ht="15.75" x14ac:dyDescent="0.25">
      <c r="A1" s="42" t="s">
        <v>97</v>
      </c>
      <c r="B1" s="2"/>
      <c r="C1" s="2"/>
      <c r="D1" s="2"/>
      <c r="E1" s="2"/>
      <c r="F1" s="2"/>
      <c r="K1" s="135" t="s">
        <v>124</v>
      </c>
    </row>
    <row r="2" spans="1:11" ht="16.5" thickBot="1" x14ac:dyDescent="0.3">
      <c r="A2" s="78" t="s">
        <v>83</v>
      </c>
      <c r="B2" s="2"/>
      <c r="C2" s="2"/>
      <c r="D2" s="2"/>
      <c r="E2" s="2"/>
      <c r="F2" s="2"/>
    </row>
    <row r="3" spans="1:11" x14ac:dyDescent="0.25">
      <c r="A3" s="3"/>
      <c r="B3" s="136" t="s">
        <v>14</v>
      </c>
      <c r="C3" s="137"/>
      <c r="D3" s="136" t="s">
        <v>4</v>
      </c>
      <c r="E3" s="137"/>
      <c r="F3" s="139" t="s">
        <v>15</v>
      </c>
      <c r="H3" s="52" t="s">
        <v>59</v>
      </c>
    </row>
    <row r="4" spans="1:11" ht="15.75" thickBot="1" x14ac:dyDescent="0.3">
      <c r="A4" s="4"/>
      <c r="B4" s="5" t="s">
        <v>16</v>
      </c>
      <c r="C4" s="6" t="s">
        <v>17</v>
      </c>
      <c r="D4" s="5" t="s">
        <v>16</v>
      </c>
      <c r="E4" s="6" t="s">
        <v>17</v>
      </c>
      <c r="F4" s="140"/>
    </row>
    <row r="5" spans="1:11" ht="15" customHeight="1" x14ac:dyDescent="0.25">
      <c r="A5" s="123" t="s">
        <v>0</v>
      </c>
      <c r="B5" s="124">
        <v>0.50070000000000003</v>
      </c>
      <c r="C5" s="125">
        <v>2153</v>
      </c>
      <c r="D5" s="124">
        <v>0.44390000000000002</v>
      </c>
      <c r="E5" s="125">
        <v>2280</v>
      </c>
      <c r="F5" s="127" t="str">
        <f>IF(ABS((D5-B5)/(SQRT((C5+E5)/(C5*E5)*(((C5*B5)+(E5*D5))/(C5+E5))*(1-((C5*B5)+(E5*D5))/(C5+E5)))))&gt;1.96,"ê"," ")</f>
        <v>ê</v>
      </c>
      <c r="G5" s="72"/>
    </row>
    <row r="6" spans="1:11" ht="15" customHeight="1" x14ac:dyDescent="0.25">
      <c r="A6" s="123" t="s">
        <v>1</v>
      </c>
      <c r="B6" s="124">
        <v>0.5585</v>
      </c>
      <c r="C6" s="125">
        <v>607</v>
      </c>
      <c r="D6" s="124">
        <v>0.52700000000000002</v>
      </c>
      <c r="E6" s="125">
        <v>630</v>
      </c>
      <c r="F6" s="127" t="str">
        <f t="shared" ref="F6:F17" si="0">IF(ABS((D6-B6)/(SQRT((C6+E6)/(C6*E6)*(((C6*B6)+(E6*D6))/(C6+E6))*(1-((C6*B6)+(E6*D6))/(C6+E6)))))&gt;1.96,"ê"," ")</f>
        <v xml:space="preserve"> </v>
      </c>
    </row>
    <row r="7" spans="1:11" ht="15" customHeight="1" x14ac:dyDescent="0.25">
      <c r="A7" s="22" t="s">
        <v>2</v>
      </c>
      <c r="B7" s="23">
        <v>0.48280000000000001</v>
      </c>
      <c r="C7" s="25">
        <v>1220</v>
      </c>
      <c r="D7" s="23">
        <v>0.43869999999999998</v>
      </c>
      <c r="E7" s="25">
        <v>1247</v>
      </c>
      <c r="F7" s="87" t="str">
        <f t="shared" si="0"/>
        <v>ê</v>
      </c>
      <c r="G7" s="72"/>
    </row>
    <row r="8" spans="1:11" ht="15" customHeight="1" x14ac:dyDescent="0.25">
      <c r="A8" s="22" t="s">
        <v>3</v>
      </c>
      <c r="B8" s="23">
        <v>0.53769999999999996</v>
      </c>
      <c r="C8" s="25">
        <v>1540</v>
      </c>
      <c r="D8" s="23">
        <v>0.4793</v>
      </c>
      <c r="E8" s="25">
        <v>1663</v>
      </c>
      <c r="F8" s="87" t="str">
        <f t="shared" si="0"/>
        <v>ê</v>
      </c>
      <c r="G8" s="72"/>
    </row>
    <row r="9" spans="1:11" ht="15" customHeight="1" x14ac:dyDescent="0.25">
      <c r="A9" s="123" t="s">
        <v>5</v>
      </c>
      <c r="B9" s="124">
        <v>0.5</v>
      </c>
      <c r="C9" s="125">
        <v>1752</v>
      </c>
      <c r="D9" s="124">
        <v>0.45279999999999998</v>
      </c>
      <c r="E9" s="125">
        <v>1747</v>
      </c>
      <c r="F9" s="127" t="str">
        <f t="shared" si="0"/>
        <v>ê</v>
      </c>
      <c r="G9" s="72"/>
    </row>
    <row r="10" spans="1:11" ht="15" customHeight="1" x14ac:dyDescent="0.25">
      <c r="A10" s="123" t="s">
        <v>6</v>
      </c>
      <c r="B10" s="124">
        <v>0.53669999999999995</v>
      </c>
      <c r="C10" s="125">
        <v>1008</v>
      </c>
      <c r="D10" s="124">
        <v>0.47549999999999998</v>
      </c>
      <c r="E10" s="125">
        <v>1163</v>
      </c>
      <c r="F10" s="127" t="str">
        <f t="shared" si="0"/>
        <v>ê</v>
      </c>
      <c r="G10" s="72"/>
    </row>
    <row r="11" spans="1:11" ht="15" customHeight="1" x14ac:dyDescent="0.25">
      <c r="A11" s="22" t="s">
        <v>7</v>
      </c>
      <c r="B11" s="23">
        <v>0.46339999999999998</v>
      </c>
      <c r="C11" s="25">
        <v>505</v>
      </c>
      <c r="D11" s="23">
        <v>0.38240000000000002</v>
      </c>
      <c r="E11" s="25">
        <v>544</v>
      </c>
      <c r="F11" s="87" t="str">
        <f t="shared" si="0"/>
        <v>ê</v>
      </c>
      <c r="G11" s="72"/>
    </row>
    <row r="12" spans="1:11" ht="15" customHeight="1" x14ac:dyDescent="0.25">
      <c r="A12" s="22" t="s">
        <v>8</v>
      </c>
      <c r="B12" s="23">
        <v>0.53210000000000002</v>
      </c>
      <c r="C12" s="25">
        <v>498</v>
      </c>
      <c r="D12" s="23">
        <v>0.57040000000000002</v>
      </c>
      <c r="E12" s="25">
        <v>547</v>
      </c>
      <c r="F12" s="87" t="str">
        <f t="shared" si="0"/>
        <v xml:space="preserve"> </v>
      </c>
    </row>
    <row r="13" spans="1:11" ht="15" customHeight="1" x14ac:dyDescent="0.25">
      <c r="A13" s="123" t="s">
        <v>9</v>
      </c>
      <c r="B13" s="124">
        <v>0.5323</v>
      </c>
      <c r="C13" s="125">
        <v>186</v>
      </c>
      <c r="D13" s="124">
        <v>0.53469999999999995</v>
      </c>
      <c r="E13" s="125">
        <v>202</v>
      </c>
      <c r="F13" s="127" t="str">
        <f t="shared" si="0"/>
        <v xml:space="preserve"> </v>
      </c>
    </row>
    <row r="14" spans="1:11" ht="15" customHeight="1" x14ac:dyDescent="0.25">
      <c r="A14" s="123" t="s">
        <v>10</v>
      </c>
      <c r="B14" s="124">
        <v>0.55669999999999997</v>
      </c>
      <c r="C14" s="125">
        <v>379</v>
      </c>
      <c r="D14" s="124">
        <v>0.51439999999999997</v>
      </c>
      <c r="E14" s="125">
        <v>383</v>
      </c>
      <c r="F14" s="127" t="str">
        <f t="shared" si="0"/>
        <v xml:space="preserve"> </v>
      </c>
    </row>
    <row r="15" spans="1:11" ht="15" customHeight="1" x14ac:dyDescent="0.25">
      <c r="A15" s="123" t="s">
        <v>11</v>
      </c>
      <c r="B15" s="124">
        <v>0.51659999999999995</v>
      </c>
      <c r="C15" s="125">
        <v>1473</v>
      </c>
      <c r="D15" s="124">
        <v>0.4556</v>
      </c>
      <c r="E15" s="125">
        <v>1565</v>
      </c>
      <c r="F15" s="127" t="str">
        <f t="shared" si="0"/>
        <v>ê</v>
      </c>
      <c r="G15" s="72"/>
    </row>
    <row r="16" spans="1:11" ht="15" customHeight="1" x14ac:dyDescent="0.25">
      <c r="A16" s="123" t="s">
        <v>12</v>
      </c>
      <c r="B16" s="124">
        <v>0.47920000000000001</v>
      </c>
      <c r="C16" s="125">
        <v>722</v>
      </c>
      <c r="D16" s="124">
        <v>0.4289</v>
      </c>
      <c r="E16" s="125">
        <v>760</v>
      </c>
      <c r="F16" s="127" t="str">
        <f t="shared" si="0"/>
        <v xml:space="preserve"> </v>
      </c>
    </row>
    <row r="17" spans="1:8" ht="15" customHeight="1" thickBot="1" x14ac:dyDescent="0.3">
      <c r="A17" s="26" t="s">
        <v>13</v>
      </c>
      <c r="B17" s="27">
        <v>0.51</v>
      </c>
      <c r="C17" s="28">
        <v>2760</v>
      </c>
      <c r="D17" s="27">
        <v>0.46189999999999998</v>
      </c>
      <c r="E17" s="28">
        <v>2910</v>
      </c>
      <c r="F17" s="88" t="str">
        <f t="shared" si="0"/>
        <v>ê</v>
      </c>
      <c r="G17" s="72"/>
    </row>
    <row r="19" spans="1:8" ht="16.5" thickBot="1" x14ac:dyDescent="0.3">
      <c r="A19" s="48" t="s">
        <v>98</v>
      </c>
    </row>
    <row r="20" spans="1:8" x14ac:dyDescent="0.25">
      <c r="A20" s="3"/>
      <c r="B20" s="136" t="s">
        <v>14</v>
      </c>
      <c r="C20" s="137"/>
      <c r="D20" s="138" t="s">
        <v>4</v>
      </c>
      <c r="E20" s="137"/>
      <c r="F20" s="139" t="s">
        <v>15</v>
      </c>
    </row>
    <row r="21" spans="1:8" ht="15.75" thickBot="1" x14ac:dyDescent="0.3">
      <c r="A21" s="4"/>
      <c r="B21" s="5" t="s">
        <v>16</v>
      </c>
      <c r="C21" s="6" t="s">
        <v>17</v>
      </c>
      <c r="D21" s="7" t="s">
        <v>16</v>
      </c>
      <c r="E21" s="6" t="s">
        <v>17</v>
      </c>
      <c r="F21" s="140"/>
      <c r="H21" s="47" t="s">
        <v>60</v>
      </c>
    </row>
    <row r="22" spans="1:8" ht="15" customHeight="1" x14ac:dyDescent="0.25">
      <c r="A22" s="22" t="s">
        <v>61</v>
      </c>
      <c r="B22" s="23">
        <v>0.71709999999999996</v>
      </c>
      <c r="C22" s="25">
        <v>1838</v>
      </c>
      <c r="D22" s="29">
        <v>0.65900000000000003</v>
      </c>
      <c r="E22" s="30">
        <v>1765</v>
      </c>
      <c r="F22" s="87" t="str">
        <f>IF(ABS((D22-B22)/(SQRT((C22+E22)/(C22*E22)*(((C22*B22)+(E22*D22))/(C22+E22))*(1-((C22*B22)+(E22*D22))/(C22+E22)))))&gt;1.96,"ê"," ")</f>
        <v>ê</v>
      </c>
      <c r="G22" s="72"/>
    </row>
    <row r="23" spans="1:8" ht="15" customHeight="1" x14ac:dyDescent="0.25">
      <c r="A23" s="22" t="s">
        <v>62</v>
      </c>
      <c r="B23" s="23">
        <v>0.2142</v>
      </c>
      <c r="C23" s="25">
        <v>549</v>
      </c>
      <c r="D23" s="23">
        <v>0.2092</v>
      </c>
      <c r="E23" s="31">
        <v>560</v>
      </c>
      <c r="F23" s="87" t="str">
        <f t="shared" ref="F23:F28" si="1">IF(ABS((D23-B23)/(SQRT((C23+E23)/(C23*E23)*(((C23*B23)+(E23*D23))/(C23+E23))*(1-((C23*B23)+(E23*D23))/(C23+E23)))))&gt;1.96,"ê"," ")</f>
        <v xml:space="preserve"> </v>
      </c>
    </row>
    <row r="24" spans="1:8" ht="15" customHeight="1" x14ac:dyDescent="0.25">
      <c r="A24" s="22" t="s">
        <v>63</v>
      </c>
      <c r="B24" s="23">
        <v>0.15679999999999999</v>
      </c>
      <c r="C24" s="25">
        <v>402</v>
      </c>
      <c r="D24" s="23">
        <v>0.152</v>
      </c>
      <c r="E24" s="31">
        <v>407</v>
      </c>
      <c r="F24" s="87" t="str">
        <f t="shared" si="1"/>
        <v xml:space="preserve"> </v>
      </c>
    </row>
    <row r="25" spans="1:8" ht="15" customHeight="1" x14ac:dyDescent="0.25">
      <c r="A25" s="22" t="s">
        <v>64</v>
      </c>
      <c r="B25" s="23">
        <v>2.5999999999999999E-2</v>
      </c>
      <c r="C25" s="24">
        <v>67</v>
      </c>
      <c r="D25" s="23">
        <v>2.0899999999999998E-2</v>
      </c>
      <c r="E25" s="31">
        <v>56</v>
      </c>
      <c r="F25" s="87" t="str">
        <f t="shared" si="1"/>
        <v xml:space="preserve"> </v>
      </c>
    </row>
    <row r="26" spans="1:8" ht="15" customHeight="1" x14ac:dyDescent="0.25">
      <c r="A26" s="22" t="s">
        <v>65</v>
      </c>
      <c r="B26" s="23">
        <v>5.6599999999999998E-2</v>
      </c>
      <c r="C26" s="24">
        <v>145</v>
      </c>
      <c r="D26" s="23">
        <v>5.8299999999999998E-2</v>
      </c>
      <c r="E26" s="31">
        <v>156</v>
      </c>
      <c r="F26" s="87" t="str">
        <f t="shared" si="1"/>
        <v xml:space="preserve"> </v>
      </c>
    </row>
    <row r="27" spans="1:8" ht="15" customHeight="1" x14ac:dyDescent="0.25">
      <c r="A27" s="22" t="s">
        <v>66</v>
      </c>
      <c r="B27" s="23">
        <v>2.4199999999999999E-2</v>
      </c>
      <c r="C27" s="24">
        <v>62</v>
      </c>
      <c r="D27" s="23">
        <v>2.2800000000000001E-2</v>
      </c>
      <c r="E27" s="31">
        <v>61</v>
      </c>
      <c r="F27" s="87" t="str">
        <f t="shared" si="1"/>
        <v xml:space="preserve"> </v>
      </c>
    </row>
    <row r="28" spans="1:8" ht="15" customHeight="1" x14ac:dyDescent="0.25">
      <c r="A28" s="22" t="s">
        <v>53</v>
      </c>
      <c r="B28" s="23">
        <v>1.21E-2</v>
      </c>
      <c r="C28" s="24">
        <v>31</v>
      </c>
      <c r="D28" s="23">
        <v>1.4200000000000001E-2</v>
      </c>
      <c r="E28" s="31">
        <v>38</v>
      </c>
      <c r="F28" s="87" t="str">
        <f t="shared" si="1"/>
        <v xml:space="preserve"> </v>
      </c>
    </row>
    <row r="29" spans="1:8" ht="15" customHeight="1" thickBot="1" x14ac:dyDescent="0.3">
      <c r="A29" s="32"/>
      <c r="B29" s="17"/>
      <c r="C29" s="28">
        <v>2563</v>
      </c>
      <c r="D29" s="33" t="s">
        <v>27</v>
      </c>
      <c r="E29" s="28">
        <v>2677</v>
      </c>
      <c r="F29" s="38"/>
    </row>
  </sheetData>
  <mergeCells count="6">
    <mergeCell ref="B3:C3"/>
    <mergeCell ref="D3:E3"/>
    <mergeCell ref="F3:F4"/>
    <mergeCell ref="B20:C20"/>
    <mergeCell ref="D20:E20"/>
    <mergeCell ref="F20:F21"/>
  </mergeCells>
  <hyperlinks>
    <hyperlink ref="K1" location="Contents!A1" display="Home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Contents</vt:lpstr>
      <vt:lpstr>20mph</vt:lpstr>
      <vt:lpstr>speed limit</vt:lpstr>
      <vt:lpstr>Mobile phone usage - moving</vt:lpstr>
      <vt:lpstr>Mobile phone usage - stationary</vt:lpstr>
      <vt:lpstr>Mobile phone usage - overall</vt:lpstr>
      <vt:lpstr>Mobile phone risks</vt:lpstr>
      <vt:lpstr>Mobile phone-stopped by police</vt:lpstr>
      <vt:lpstr>Mobile phone use - penalty</vt:lpstr>
    </vt:vector>
  </TitlesOfParts>
  <Company>NICS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Road Safety Issues in Northern Ireland 2018/2019</dc:title>
  <dc:creator>Statistics and Research Branch DFI</dc:creator>
  <cp:keywords>DFI, ASRB, NISRA, Statistics, Northern Ireland, Road Safety, Safety, 20mph, speed limit, speeding, mobile, phone, risk, risks, age, gender, urban, rural, deprived, most deprived, least deprived, CHS, Continuous, Household, Survey</cp:keywords>
  <cp:lastModifiedBy>Philip Ward</cp:lastModifiedBy>
  <dcterms:created xsi:type="dcterms:W3CDTF">2020-01-10T14:58:24Z</dcterms:created>
  <dcterms:modified xsi:type="dcterms:W3CDTF">2020-02-20T09:03:26Z</dcterms:modified>
</cp:coreProperties>
</file>