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B:\ASB - DOE\DOE Road Safety\CHS Road safety\CHS 201920\For web\"/>
    </mc:Choice>
  </mc:AlternateContent>
  <bookViews>
    <workbookView xWindow="0" yWindow="0" windowWidth="24000" windowHeight="9135"/>
  </bookViews>
  <sheets>
    <sheet name="Cover" sheetId="10" r:id="rId1"/>
    <sheet name="Contents" sheetId="11" r:id="rId2"/>
    <sheet name="Street lights" sheetId="1" r:id="rId3"/>
    <sheet name="Mobile phone usage - moving" sheetId="3" r:id="rId4"/>
    <sheet name="Mobile phone usage - stationary" sheetId="4" r:id="rId5"/>
    <sheet name="Mobile phone usage - overall" sheetId="5" r:id="rId6"/>
    <sheet name="Mobile phone risks" sheetId="6" r:id="rId7"/>
    <sheet name="Mobile phone-stopped by police" sheetId="7" r:id="rId8"/>
    <sheet name="Mobile phone use - penalty" sheetId="9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9" l="1"/>
  <c r="F29" i="9"/>
  <c r="F28" i="9"/>
  <c r="F27" i="9"/>
  <c r="F26" i="9"/>
  <c r="F25" i="9"/>
  <c r="F24" i="9"/>
  <c r="F23" i="9"/>
  <c r="F22" i="9"/>
  <c r="F21" i="9"/>
  <c r="F20" i="9"/>
  <c r="F19" i="9"/>
  <c r="F18" i="9"/>
  <c r="F9" i="9"/>
  <c r="F8" i="9"/>
  <c r="F7" i="9"/>
  <c r="F6" i="9"/>
  <c r="F7" i="7"/>
  <c r="K19" i="5" l="1"/>
  <c r="K20" i="5"/>
  <c r="K29" i="3" l="1"/>
  <c r="Q11" i="5" l="1"/>
  <c r="Q5" i="5"/>
  <c r="K5" i="5"/>
  <c r="K37" i="5"/>
  <c r="E37" i="5"/>
  <c r="E27" i="5"/>
  <c r="E19" i="5"/>
  <c r="K10" i="5"/>
  <c r="E10" i="5"/>
  <c r="K36" i="5"/>
  <c r="K34" i="5"/>
  <c r="K33" i="5"/>
  <c r="K32" i="5"/>
  <c r="K31" i="5"/>
  <c r="K29" i="5"/>
  <c r="K28" i="5"/>
  <c r="K27" i="5"/>
  <c r="K25" i="5"/>
  <c r="K24" i="5"/>
  <c r="K23" i="5"/>
  <c r="K22" i="5"/>
  <c r="K18" i="5"/>
  <c r="K16" i="5"/>
  <c r="K15" i="5"/>
  <c r="K14" i="5"/>
  <c r="K13" i="5"/>
  <c r="K11" i="5"/>
  <c r="K9" i="5"/>
  <c r="K7" i="5"/>
  <c r="K6" i="5"/>
  <c r="K4" i="5"/>
  <c r="E38" i="5"/>
  <c r="E36" i="5"/>
  <c r="E34" i="5"/>
  <c r="E33" i="5"/>
  <c r="E32" i="5"/>
  <c r="E31" i="5"/>
  <c r="E29" i="5"/>
  <c r="E28" i="5"/>
  <c r="E25" i="5"/>
  <c r="E24" i="5"/>
  <c r="E23" i="5"/>
  <c r="E22" i="5"/>
  <c r="E20" i="5"/>
  <c r="E18" i="5"/>
  <c r="E16" i="5"/>
  <c r="E15" i="5"/>
  <c r="E14" i="5"/>
  <c r="E13" i="5"/>
  <c r="E11" i="5"/>
  <c r="E9" i="5"/>
  <c r="E7" i="5"/>
  <c r="E6" i="5"/>
  <c r="E5" i="5"/>
  <c r="E4" i="5"/>
  <c r="E14" i="4"/>
  <c r="K38" i="5"/>
  <c r="K14" i="4"/>
  <c r="Q10" i="4" l="1"/>
  <c r="K37" i="4" l="1"/>
  <c r="K32" i="4"/>
  <c r="K33" i="4"/>
  <c r="K34" i="4"/>
  <c r="K36" i="4"/>
  <c r="K38" i="4"/>
  <c r="K31" i="4"/>
  <c r="K23" i="4"/>
  <c r="K24" i="4"/>
  <c r="K25" i="4"/>
  <c r="K27" i="4"/>
  <c r="K28" i="4"/>
  <c r="K29" i="4"/>
  <c r="K22" i="4"/>
  <c r="K16" i="4"/>
  <c r="K15" i="4"/>
  <c r="K18" i="4"/>
  <c r="K19" i="4"/>
  <c r="K20" i="4"/>
  <c r="K13" i="4"/>
  <c r="K11" i="4"/>
  <c r="K4" i="4"/>
  <c r="E31" i="4"/>
  <c r="E29" i="4"/>
  <c r="E23" i="4"/>
  <c r="E22" i="4"/>
  <c r="E20" i="4"/>
  <c r="E13" i="4"/>
  <c r="E4" i="4"/>
  <c r="E37" i="4"/>
  <c r="E38" i="4"/>
  <c r="E36" i="4"/>
  <c r="E34" i="4"/>
  <c r="E33" i="4"/>
  <c r="E32" i="4"/>
  <c r="E27" i="4"/>
  <c r="E28" i="4"/>
  <c r="E25" i="4"/>
  <c r="E24" i="4"/>
  <c r="E19" i="4"/>
  <c r="E15" i="4"/>
  <c r="E16" i="4"/>
  <c r="E18" i="4"/>
  <c r="K10" i="4"/>
  <c r="K9" i="4"/>
  <c r="E10" i="4" l="1"/>
  <c r="E19" i="3"/>
  <c r="Q9" i="3"/>
  <c r="Q11" i="4"/>
  <c r="E11" i="4"/>
  <c r="Q9" i="4"/>
  <c r="E9" i="4"/>
  <c r="Q7" i="4"/>
  <c r="K7" i="4"/>
  <c r="E7" i="4"/>
  <c r="Q6" i="4"/>
  <c r="K6" i="4"/>
  <c r="E6" i="4"/>
  <c r="K5" i="4"/>
  <c r="E5" i="4"/>
  <c r="Q4" i="4"/>
  <c r="Q5" i="4"/>
  <c r="Q10" i="3" l="1"/>
  <c r="K10" i="3"/>
  <c r="E4" i="3"/>
  <c r="K37" i="3"/>
  <c r="E37" i="3"/>
  <c r="K28" i="3"/>
  <c r="E28" i="3"/>
  <c r="K19" i="3"/>
  <c r="E10" i="3"/>
  <c r="E11" i="3"/>
  <c r="K11" i="3"/>
  <c r="K38" i="3"/>
  <c r="E38" i="3"/>
  <c r="K36" i="3"/>
  <c r="E36" i="3"/>
  <c r="K34" i="3"/>
  <c r="E34" i="3"/>
  <c r="K33" i="3"/>
  <c r="E33" i="3"/>
  <c r="K32" i="3"/>
  <c r="E32" i="3"/>
  <c r="K31" i="3"/>
  <c r="E31" i="3"/>
  <c r="E29" i="3"/>
  <c r="K27" i="3"/>
  <c r="E27" i="3"/>
  <c r="K25" i="3"/>
  <c r="E25" i="3"/>
  <c r="K24" i="3"/>
  <c r="E24" i="3"/>
  <c r="K23" i="3"/>
  <c r="E23" i="3"/>
  <c r="K22" i="3"/>
  <c r="E22" i="3"/>
  <c r="K20" i="3"/>
  <c r="E20" i="3"/>
  <c r="K18" i="3"/>
  <c r="E18" i="3"/>
  <c r="K16" i="3"/>
  <c r="E16" i="3"/>
  <c r="K15" i="3"/>
  <c r="E15" i="3"/>
  <c r="K14" i="3"/>
  <c r="K13" i="3"/>
  <c r="Q11" i="3"/>
  <c r="K9" i="3"/>
  <c r="E9" i="3"/>
  <c r="Q7" i="3"/>
  <c r="K7" i="3"/>
  <c r="E7" i="3"/>
  <c r="Q6" i="3"/>
  <c r="K6" i="3"/>
  <c r="E6" i="3"/>
  <c r="Q5" i="3"/>
  <c r="K5" i="3"/>
  <c r="E5" i="3"/>
  <c r="Q4" i="3"/>
  <c r="K4" i="3"/>
  <c r="E13" i="3"/>
  <c r="E14" i="3"/>
  <c r="B6" i="1" l="1"/>
  <c r="B7" i="1"/>
  <c r="B8" i="1"/>
  <c r="B9" i="1"/>
  <c r="B10" i="1"/>
  <c r="B11" i="1"/>
  <c r="E5" i="1"/>
  <c r="E6" i="1"/>
  <c r="E7" i="1"/>
  <c r="E8" i="1"/>
  <c r="E9" i="1"/>
  <c r="E10" i="1"/>
  <c r="B5" i="1"/>
  <c r="F17" i="7" l="1"/>
  <c r="F12" i="7" l="1"/>
  <c r="F28" i="7"/>
  <c r="F27" i="7"/>
  <c r="F26" i="7"/>
  <c r="F25" i="7"/>
  <c r="F24" i="7"/>
  <c r="F23" i="7"/>
  <c r="F22" i="7"/>
  <c r="F16" i="7"/>
  <c r="F15" i="7"/>
  <c r="F14" i="7"/>
  <c r="F13" i="7"/>
  <c r="F11" i="7"/>
  <c r="F10" i="7"/>
  <c r="F9" i="7"/>
  <c r="F8" i="7"/>
  <c r="F6" i="7"/>
  <c r="F5" i="7"/>
  <c r="E14" i="6"/>
  <c r="K16" i="6" l="1"/>
  <c r="Q6" i="6" l="1"/>
  <c r="Q10" i="5"/>
  <c r="Q9" i="5"/>
  <c r="Q7" i="5"/>
  <c r="Q6" i="5"/>
  <c r="Q4" i="5"/>
  <c r="Q9" i="6"/>
  <c r="Q11" i="6"/>
  <c r="Q10" i="6"/>
  <c r="Q8" i="6"/>
  <c r="Q7" i="6"/>
  <c r="Q5" i="6"/>
  <c r="Q4" i="6"/>
  <c r="K51" i="6" l="1"/>
  <c r="K41" i="6"/>
  <c r="K50" i="6"/>
  <c r="K40" i="6"/>
  <c r="K49" i="6"/>
  <c r="K39" i="6"/>
  <c r="K48" i="6"/>
  <c r="K38" i="6"/>
  <c r="K47" i="6"/>
  <c r="K37" i="6"/>
  <c r="K46" i="6"/>
  <c r="K36" i="6"/>
  <c r="K45" i="6"/>
  <c r="K35" i="6"/>
  <c r="K44" i="6"/>
  <c r="K34" i="6"/>
  <c r="E51" i="6"/>
  <c r="E41" i="6"/>
  <c r="E50" i="6"/>
  <c r="E40" i="6"/>
  <c r="E49" i="6"/>
  <c r="E39" i="6"/>
  <c r="E48" i="6"/>
  <c r="E38" i="6"/>
  <c r="E47" i="6"/>
  <c r="E37" i="6"/>
  <c r="E46" i="6"/>
  <c r="E36" i="6"/>
  <c r="E45" i="6"/>
  <c r="E35" i="6"/>
  <c r="E44" i="6"/>
  <c r="E34" i="6"/>
  <c r="K31" i="6"/>
  <c r="K21" i="6"/>
  <c r="K11" i="6"/>
  <c r="K30" i="6"/>
  <c r="K20" i="6"/>
  <c r="K10" i="6"/>
  <c r="K29" i="6"/>
  <c r="K19" i="6"/>
  <c r="K9" i="6"/>
  <c r="K28" i="6"/>
  <c r="K18" i="6"/>
  <c r="K8" i="6"/>
  <c r="K27" i="6"/>
  <c r="K17" i="6"/>
  <c r="K7" i="6"/>
  <c r="K26" i="6"/>
  <c r="K6" i="6"/>
  <c r="K25" i="6"/>
  <c r="K15" i="6"/>
  <c r="K5" i="6"/>
  <c r="K24" i="6"/>
  <c r="K14" i="6"/>
  <c r="K4" i="6"/>
  <c r="E31" i="6"/>
  <c r="E21" i="6"/>
  <c r="E11" i="6"/>
  <c r="E30" i="6"/>
  <c r="E20" i="6"/>
  <c r="E10" i="6"/>
  <c r="E29" i="6"/>
  <c r="E19" i="6"/>
  <c r="E9" i="6"/>
  <c r="E28" i="6"/>
  <c r="E18" i="6"/>
  <c r="E8" i="6"/>
  <c r="E27" i="6"/>
  <c r="E17" i="6"/>
  <c r="E7" i="6"/>
  <c r="E26" i="6"/>
  <c r="E16" i="6"/>
  <c r="E6" i="6"/>
  <c r="E25" i="6"/>
  <c r="E15" i="6"/>
  <c r="E5" i="6"/>
  <c r="E24" i="6"/>
  <c r="E4" i="6"/>
</calcChain>
</file>

<file path=xl/sharedStrings.xml><?xml version="1.0" encoding="utf-8"?>
<sst xmlns="http://schemas.openxmlformats.org/spreadsheetml/2006/main" count="585" uniqueCount="97">
  <si>
    <t>Driver</t>
  </si>
  <si>
    <t>Non driver</t>
  </si>
  <si>
    <t>Male</t>
  </si>
  <si>
    <t>Female</t>
  </si>
  <si>
    <t>2018/19</t>
  </si>
  <si>
    <t>SOA Urban</t>
  </si>
  <si>
    <t>SOA Rural</t>
  </si>
  <si>
    <t>Least Deprived Quintile</t>
  </si>
  <si>
    <t>Most Deprived Quintile</t>
  </si>
  <si>
    <t>16-24</t>
  </si>
  <si>
    <t>25-34</t>
  </si>
  <si>
    <t>35-64</t>
  </si>
  <si>
    <t>65 or over</t>
  </si>
  <si>
    <t>Total</t>
  </si>
  <si>
    <t>Significant?</t>
  </si>
  <si>
    <t>%</t>
  </si>
  <si>
    <t>n</t>
  </si>
  <si>
    <t>-</t>
  </si>
  <si>
    <t>Urban</t>
  </si>
  <si>
    <t>Rural</t>
  </si>
  <si>
    <t>Hand Held</t>
  </si>
  <si>
    <t>Hands Free</t>
  </si>
  <si>
    <t>Text</t>
  </si>
  <si>
    <t>Other purpose</t>
  </si>
  <si>
    <t>Quick Check</t>
  </si>
  <si>
    <t>None</t>
  </si>
  <si>
    <t>Use</t>
  </si>
  <si>
    <t>Under 65</t>
  </si>
  <si>
    <t>Cause a crash</t>
  </si>
  <si>
    <t>Be involved in a crash</t>
  </si>
  <si>
    <t>Notice a danger ahead</t>
  </si>
  <si>
    <t>Able to control vehicle</t>
  </si>
  <si>
    <t>Able to react to manoevres</t>
  </si>
  <si>
    <t>Able to avoid vulnerable road users</t>
  </si>
  <si>
    <t>Aware of speed</t>
  </si>
  <si>
    <t>Stopped by Police</t>
  </si>
  <si>
    <t>Other</t>
  </si>
  <si>
    <t>Non-Driver</t>
  </si>
  <si>
    <t>Least Deprived</t>
  </si>
  <si>
    <t>Most Deprived</t>
  </si>
  <si>
    <t>65 or Over</t>
  </si>
  <si>
    <t>What do you think are the penalties for being caught by the police using a hand-held mobile phone while driving?</t>
  </si>
  <si>
    <t>Fine and penalty points</t>
  </si>
  <si>
    <t>Penalty Points</t>
  </si>
  <si>
    <t>Fine</t>
  </si>
  <si>
    <t>Caution</t>
  </si>
  <si>
    <t>Disqualifications</t>
  </si>
  <si>
    <t>Court Summons</t>
  </si>
  <si>
    <t>Do you think that the penalty of £60 fine and 3 penalty points to those caught using a hand-held mobile phone should be increased?</t>
  </si>
  <si>
    <t>Penalty is sufficient</t>
  </si>
  <si>
    <t>Penalty should be increased</t>
  </si>
  <si>
    <t>Penalty should be decreased</t>
  </si>
  <si>
    <t>There should be no penalty</t>
  </si>
  <si>
    <t>Proportion of drivers who stated that they used their mobile phone in a moving vehicle</t>
  </si>
  <si>
    <t>Proportion of drivers who stated that they used their mobile phone in a stationary vehicle</t>
  </si>
  <si>
    <t>Proportion of drivers who stated that they used their mobile phone overall (regardless of moving or stationary)</t>
  </si>
  <si>
    <t>Proportion of respondents for each risk type</t>
  </si>
  <si>
    <t>Proportion of respondents who think that drivers using a hand-held mobile whilst driving will be caught by police</t>
  </si>
  <si>
    <t>Do you think this penaly is sufficient, or should it be increased or decreased?</t>
  </si>
  <si>
    <t>Proportion of respondents who think that the penalty for being caught driving using a hand-held mobile phone should be increased</t>
  </si>
  <si>
    <t>2019/20</t>
  </si>
  <si>
    <t>Risks of using a mobile phone while driving 2019/20</t>
  </si>
  <si>
    <t>Proportion of respondents who believe that drivers were more likely to be stopped by police whilst driving when using a mobile phone 2019/20</t>
  </si>
  <si>
    <t>Speed limit perceived by the presence of street lights as reported by respondents, 2019/20</t>
  </si>
  <si>
    <t>Those who responded 30 miles per hour against those who responded not 30</t>
  </si>
  <si>
    <t>30 mph</t>
  </si>
  <si>
    <t>Not 30 mph</t>
  </si>
  <si>
    <t>Proportion of drivers who stated they used a mobile phone while driving a moving vehicle by type of use 2019/20</t>
  </si>
  <si>
    <t>Sat nav/music</t>
  </si>
  <si>
    <t>N/A</t>
  </si>
  <si>
    <t>Proportion of drivers who stated they used a mobile phone while driving a stationary vehicle by type of use 2019/20</t>
  </si>
  <si>
    <t>Phone usage overall by use type while driving within last 12 months 2019/20</t>
  </si>
  <si>
    <t>2091/20</t>
  </si>
  <si>
    <t>What do you think are the penalties for being caught by the police using a hand-held mobile phone while driving? 2019/20</t>
  </si>
  <si>
    <t>Is penalty sufficient? 2019/20</t>
  </si>
  <si>
    <t>Speed limit responded with:</t>
  </si>
  <si>
    <t xml:space="preserve">Speed </t>
  </si>
  <si>
    <t>Speed</t>
  </si>
  <si>
    <t>Contents</t>
  </si>
  <si>
    <t>Mobile Phone usage</t>
  </si>
  <si>
    <t>Mobile phone usage (moving) - By Category</t>
  </si>
  <si>
    <t>Mobile phone usage (stationary) - By Category</t>
  </si>
  <si>
    <t>Mobile phone usage (overall) - By Category</t>
  </si>
  <si>
    <t>Mobile phone risks - By Category</t>
  </si>
  <si>
    <t>Mobile phone usage - likely to be stopped by police - By Category</t>
  </si>
  <si>
    <t>Mobile phone usage -what are the penalties?</t>
  </si>
  <si>
    <t>Mobile phone usage -penalty sufficient?</t>
  </si>
  <si>
    <t>In general, the presence of street lights means that the speed limit on that road is…? By category</t>
  </si>
  <si>
    <t>Street lights</t>
  </si>
  <si>
    <t>Mobile phone usage -penalty should be increased? By category</t>
  </si>
  <si>
    <t>In general, the presence of street lights means that the speed limit (in miles per hour) on that road is…?</t>
  </si>
  <si>
    <t>In the last 12 months, have you used your mobile phone in any of the ways listed on the Showcard while you were driving a moving vehicle?</t>
  </si>
  <si>
    <t>In the last 12 months, have you used your mobile phone in any of the ways listed on the Showcard while you were driving a stationary vehicle?</t>
  </si>
  <si>
    <t>In the last 12 months, have you used your mobile phone in any of the ways listed on the Showcard while you were driving - overall?</t>
  </si>
  <si>
    <t xml:space="preserve">What do you think are the risks, if any, associated with using a hand-held mobile phone while driving? </t>
  </si>
  <si>
    <t>Do you think that it is likely that drivers using a hand-held mobile phone whilst driving will be caught by police?</t>
  </si>
  <si>
    <t>The PSNI currently give a fixed penalty of £60 fine and 3 penalty points to those caught using a hand-held mobile phone while driving.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</si>
</sst>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Wingdings"/>
      <charset val="2"/>
    </font>
    <font>
      <sz val="14"/>
      <color theme="1"/>
      <name val="Wingdings"/>
      <charset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1"/>
      <name val="Wingdings"/>
      <charset val="2"/>
    </font>
    <font>
      <b/>
      <sz val="14"/>
      <color theme="1"/>
      <name val="Wingdings"/>
      <charset val="2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/>
    <xf numFmtId="0" fontId="0" fillId="0" borderId="7" xfId="0" applyBorder="1"/>
    <xf numFmtId="0" fontId="0" fillId="0" borderId="9" xfId="0" applyBorder="1"/>
    <xf numFmtId="0" fontId="1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2" borderId="11" xfId="0" applyFill="1" applyBorder="1"/>
    <xf numFmtId="9" fontId="0" fillId="2" borderId="11" xfId="0" applyNumberFormat="1" applyFill="1" applyBorder="1" applyAlignment="1">
      <alignment horizontal="center"/>
    </xf>
    <xf numFmtId="0" fontId="0" fillId="2" borderId="0" xfId="0" applyFill="1" applyBorder="1"/>
    <xf numFmtId="9" fontId="0" fillId="2" borderId="0" xfId="0" applyNumberFormat="1" applyFill="1" applyBorder="1" applyAlignment="1">
      <alignment horizontal="center"/>
    </xf>
    <xf numFmtId="0" fontId="0" fillId="2" borderId="10" xfId="0" applyFill="1" applyBorder="1"/>
    <xf numFmtId="3" fontId="1" fillId="2" borderId="10" xfId="0" applyNumberFormat="1" applyFont="1" applyFill="1" applyBorder="1" applyAlignment="1">
      <alignment horizontal="center"/>
    </xf>
    <xf numFmtId="0" fontId="0" fillId="2" borderId="8" xfId="0" applyFill="1" applyBorder="1"/>
    <xf numFmtId="9" fontId="0" fillId="2" borderId="3" xfId="0" applyNumberFormat="1" applyFill="1" applyBorder="1" applyAlignment="1">
      <alignment horizontal="center"/>
    </xf>
    <xf numFmtId="3" fontId="0" fillId="2" borderId="4" xfId="0" applyNumberFormat="1" applyFill="1" applyBorder="1" applyAlignment="1">
      <alignment horizontal="center"/>
    </xf>
    <xf numFmtId="0" fontId="1" fillId="2" borderId="9" xfId="0" applyFont="1" applyFill="1" applyBorder="1"/>
    <xf numFmtId="9" fontId="1" fillId="2" borderId="5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9" fontId="0" fillId="2" borderId="1" xfId="0" applyNumberFormat="1" applyFill="1" applyBorder="1" applyAlignment="1">
      <alignment horizontal="center"/>
    </xf>
    <xf numFmtId="3" fontId="0" fillId="2" borderId="2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9" xfId="0" applyFill="1" applyBorder="1"/>
    <xf numFmtId="0" fontId="0" fillId="2" borderId="5" xfId="0" applyFill="1" applyBorder="1" applyAlignment="1">
      <alignment horizontal="center"/>
    </xf>
    <xf numFmtId="0" fontId="1" fillId="2" borderId="1" xfId="0" applyFont="1" applyFill="1" applyBorder="1"/>
    <xf numFmtId="0" fontId="1" fillId="2" borderId="3" xfId="0" applyFont="1" applyFill="1" applyBorder="1"/>
    <xf numFmtId="0" fontId="1" fillId="2" borderId="5" xfId="0" applyFont="1" applyFill="1" applyBorder="1"/>
    <xf numFmtId="0" fontId="0" fillId="2" borderId="6" xfId="0" applyFill="1" applyBorder="1" applyAlignment="1">
      <alignment horizontal="center"/>
    </xf>
    <xf numFmtId="0" fontId="0" fillId="2" borderId="0" xfId="0" applyFill="1"/>
    <xf numFmtId="0" fontId="0" fillId="0" borderId="0" xfId="0" applyFill="1"/>
    <xf numFmtId="0" fontId="1" fillId="0" borderId="0" xfId="0" applyFont="1" applyFill="1" applyAlignment="1"/>
    <xf numFmtId="0" fontId="4" fillId="0" borderId="0" xfId="0" applyFont="1" applyAlignment="1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 applyAlignment="1"/>
    <xf numFmtId="0" fontId="2" fillId="0" borderId="0" xfId="0" applyFont="1" applyFill="1" applyAlignme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 applyAlignment="1"/>
    <xf numFmtId="0" fontId="7" fillId="0" borderId="8" xfId="0" applyFont="1" applyBorder="1" applyAlignment="1"/>
    <xf numFmtId="3" fontId="0" fillId="0" borderId="4" xfId="0" applyNumberFormat="1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1" fillId="0" borderId="5" xfId="0" applyFont="1" applyBorder="1" applyAlignment="1"/>
    <xf numFmtId="0" fontId="4" fillId="0" borderId="9" xfId="0" applyFont="1" applyBorder="1" applyAlignment="1"/>
    <xf numFmtId="3" fontId="1" fillId="0" borderId="6" xfId="0" applyNumberFormat="1" applyFont="1" applyBorder="1" applyAlignment="1">
      <alignment horizontal="center"/>
    </xf>
    <xf numFmtId="9" fontId="0" fillId="0" borderId="3" xfId="0" applyNumberFormat="1" applyFont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0" fontId="4" fillId="0" borderId="0" xfId="0" applyFont="1" applyBorder="1" applyAlignment="1"/>
    <xf numFmtId="3" fontId="1" fillId="0" borderId="0" xfId="0" applyNumberFormat="1" applyFont="1" applyBorder="1" applyAlignment="1">
      <alignment horizontal="center"/>
    </xf>
    <xf numFmtId="0" fontId="4" fillId="0" borderId="0" xfId="0" applyFont="1"/>
    <xf numFmtId="0" fontId="0" fillId="0" borderId="13" xfId="0" applyBorder="1" applyAlignment="1">
      <alignment horizontal="center"/>
    </xf>
    <xf numFmtId="2" fontId="8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/>
    <xf numFmtId="1" fontId="8" fillId="0" borderId="0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165" fontId="9" fillId="2" borderId="4" xfId="0" applyNumberFormat="1" applyFont="1" applyFill="1" applyBorder="1" applyAlignment="1">
      <alignment horizontal="center"/>
    </xf>
    <xf numFmtId="165" fontId="9" fillId="2" borderId="6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4" fillId="0" borderId="0" xfId="0" applyFont="1" applyFill="1" applyAlignment="1"/>
    <xf numFmtId="0" fontId="0" fillId="0" borderId="14" xfId="0" applyBorder="1" applyAlignment="1">
      <alignment horizontal="center"/>
    </xf>
    <xf numFmtId="0" fontId="1" fillId="3" borderId="1" xfId="0" applyFont="1" applyFill="1" applyBorder="1"/>
    <xf numFmtId="0" fontId="0" fillId="3" borderId="11" xfId="0" applyFill="1" applyBorder="1"/>
    <xf numFmtId="9" fontId="0" fillId="3" borderId="11" xfId="0" applyNumberFormat="1" applyFill="1" applyBorder="1" applyAlignment="1">
      <alignment horizontal="center"/>
    </xf>
    <xf numFmtId="0" fontId="1" fillId="3" borderId="3" xfId="0" applyFont="1" applyFill="1" applyBorder="1"/>
    <xf numFmtId="0" fontId="0" fillId="3" borderId="0" xfId="0" applyFill="1" applyBorder="1"/>
    <xf numFmtId="9" fontId="0" fillId="3" borderId="0" xfId="0" applyNumberFormat="1" applyFill="1" applyBorder="1" applyAlignment="1">
      <alignment horizontal="center"/>
    </xf>
    <xf numFmtId="0" fontId="1" fillId="3" borderId="5" xfId="0" applyFont="1" applyFill="1" applyBorder="1"/>
    <xf numFmtId="0" fontId="0" fillId="3" borderId="10" xfId="0" applyFill="1" applyBorder="1"/>
    <xf numFmtId="3" fontId="1" fillId="3" borderId="10" xfId="0" applyNumberFormat="1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0" fillId="3" borderId="8" xfId="0" applyFill="1" applyBorder="1"/>
    <xf numFmtId="9" fontId="0" fillId="3" borderId="3" xfId="0" applyNumberFormat="1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65" fontId="9" fillId="3" borderId="4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8" xfId="0" applyFill="1" applyBorder="1" applyAlignment="1">
      <alignment horizontal="left"/>
    </xf>
    <xf numFmtId="164" fontId="0" fillId="2" borderId="3" xfId="0" applyNumberForma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3" fontId="0" fillId="3" borderId="2" xfId="0" applyNumberFormat="1" applyFill="1" applyBorder="1" applyAlignment="1">
      <alignment horizontal="center"/>
    </xf>
    <xf numFmtId="9" fontId="1" fillId="2" borderId="10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165" fontId="12" fillId="0" borderId="4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165" fontId="13" fillId="0" borderId="4" xfId="0" applyNumberFormat="1" applyFont="1" applyBorder="1" applyAlignment="1">
      <alignment horizontal="center"/>
    </xf>
    <xf numFmtId="0" fontId="0" fillId="2" borderId="9" xfId="0" applyFill="1" applyBorder="1" applyAlignment="1">
      <alignment horizontal="left"/>
    </xf>
    <xf numFmtId="164" fontId="0" fillId="2" borderId="5" xfId="0" applyNumberFormat="1" applyFill="1" applyBorder="1" applyAlignment="1">
      <alignment horizontal="center"/>
    </xf>
    <xf numFmtId="3" fontId="0" fillId="2" borderId="6" xfId="0" applyNumberFormat="1" applyFill="1" applyBorder="1" applyAlignment="1">
      <alignment horizontal="center"/>
    </xf>
    <xf numFmtId="0" fontId="0" fillId="0" borderId="15" xfId="0" applyBorder="1"/>
    <xf numFmtId="0" fontId="1" fillId="0" borderId="12" xfId="0" applyFont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9" fontId="0" fillId="2" borderId="10" xfId="0" applyNumberFormat="1" applyFill="1" applyBorder="1" applyAlignment="1">
      <alignment horizontal="center"/>
    </xf>
    <xf numFmtId="0" fontId="0" fillId="2" borderId="7" xfId="0" applyFill="1" applyBorder="1" applyAlignment="1">
      <alignment horizontal="left"/>
    </xf>
    <xf numFmtId="0" fontId="0" fillId="0" borderId="15" xfId="0" applyBorder="1" applyAlignment="1">
      <alignment horizontal="center"/>
    </xf>
    <xf numFmtId="9" fontId="0" fillId="0" borderId="0" xfId="0" applyNumberFormat="1"/>
    <xf numFmtId="0" fontId="0" fillId="4" borderId="0" xfId="0" applyFill="1" applyBorder="1"/>
    <xf numFmtId="0" fontId="14" fillId="2" borderId="0" xfId="0" applyFont="1" applyFill="1" applyBorder="1"/>
    <xf numFmtId="9" fontId="0" fillId="3" borderId="0" xfId="0" applyNumberFormat="1" applyFill="1" applyBorder="1" applyAlignment="1">
      <alignment horizontal="left"/>
    </xf>
    <xf numFmtId="9" fontId="0" fillId="2" borderId="0" xfId="0" applyNumberFormat="1" applyFill="1" applyBorder="1" applyAlignment="1">
      <alignment horizontal="left"/>
    </xf>
    <xf numFmtId="0" fontId="15" fillId="0" borderId="0" xfId="0" applyFont="1"/>
    <xf numFmtId="0" fontId="16" fillId="0" borderId="0" xfId="0" applyFont="1"/>
    <xf numFmtId="0" fontId="17" fillId="0" borderId="0" xfId="1"/>
    <xf numFmtId="0" fontId="17" fillId="0" borderId="0" xfId="1" applyAlignment="1"/>
    <xf numFmtId="0" fontId="1" fillId="0" borderId="1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3" borderId="1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579983</xdr:colOff>
      <xdr:row>35</xdr:row>
      <xdr:rowOff>172500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4837658" cy="68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6</xdr:row>
      <xdr:rowOff>47625</xdr:rowOff>
    </xdr:from>
    <xdr:to>
      <xdr:col>12</xdr:col>
      <xdr:colOff>47626</xdr:colOff>
      <xdr:row>14</xdr:row>
      <xdr:rowOff>77958</xdr:rowOff>
    </xdr:to>
    <xdr:pic>
      <xdr:nvPicPr>
        <xdr:cNvPr id="4" name="Picture 3" descr="Infographic depicting the speed limit that respondents have suggested that the presence of street lights indicates" title="Infographic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1" y="1228725"/>
          <a:ext cx="3867150" cy="15543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35719</xdr:colOff>
      <xdr:row>15</xdr:row>
      <xdr:rowOff>142875</xdr:rowOff>
    </xdr:from>
    <xdr:to>
      <xdr:col>22</xdr:col>
      <xdr:colOff>245854</xdr:colOff>
      <xdr:row>24</xdr:row>
      <xdr:rowOff>47625</xdr:rowOff>
    </xdr:to>
    <xdr:pic>
      <xdr:nvPicPr>
        <xdr:cNvPr id="4" name="Picture 3" descr="B:\ASB - DOE\DOE Road Safety\CHS Road safety\CHS 201920\Moving vehicl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4157" y="3036094"/>
          <a:ext cx="7627728" cy="1619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392906</xdr:colOff>
      <xdr:row>14</xdr:row>
      <xdr:rowOff>83343</xdr:rowOff>
    </xdr:from>
    <xdr:to>
      <xdr:col>22</xdr:col>
      <xdr:colOff>153981</xdr:colOff>
      <xdr:row>23</xdr:row>
      <xdr:rowOff>83343</xdr:rowOff>
    </xdr:to>
    <xdr:pic>
      <xdr:nvPicPr>
        <xdr:cNvPr id="4" name="Picture 3" descr="B:\ASB - DOE\DOE Road Safety\CHS Road safety\CHS 201920\Stationary vehicl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7" y="2786062"/>
          <a:ext cx="7714450" cy="1714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15</xdr:row>
      <xdr:rowOff>95250</xdr:rowOff>
    </xdr:from>
    <xdr:to>
      <xdr:col>17</xdr:col>
      <xdr:colOff>511343</xdr:colOff>
      <xdr:row>34</xdr:row>
      <xdr:rowOff>75750</xdr:rowOff>
    </xdr:to>
    <xdr:pic>
      <xdr:nvPicPr>
        <xdr:cNvPr id="4" name="Picture 3" descr="Infographic showing the proportion of respondents for each of the following phone uses: hands free calls, sat nav or music, performing a quick check, texting, hand held calls or checking email, social media or internet while driving." title="Infographic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9406" y="2988469"/>
          <a:ext cx="5000000" cy="360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261937</xdr:colOff>
      <xdr:row>14</xdr:row>
      <xdr:rowOff>59530</xdr:rowOff>
    </xdr:from>
    <xdr:to>
      <xdr:col>17</xdr:col>
      <xdr:colOff>428625</xdr:colOff>
      <xdr:row>35</xdr:row>
      <xdr:rowOff>74016</xdr:rowOff>
    </xdr:to>
    <xdr:pic>
      <xdr:nvPicPr>
        <xdr:cNvPr id="3" name="Picture 2" descr="Infographic showing the proportion for each risk indicated by the respondents concerning using a moble phone whie driving" title="Infographic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786061"/>
          <a:ext cx="5822156" cy="4145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190499</xdr:rowOff>
    </xdr:from>
    <xdr:to>
      <xdr:col>17</xdr:col>
      <xdr:colOff>179916</xdr:colOff>
      <xdr:row>17</xdr:row>
      <xdr:rowOff>18160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9583" y="603249"/>
          <a:ext cx="6318250" cy="271691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5</xdr:row>
      <xdr:rowOff>158750</xdr:rowOff>
    </xdr:from>
    <xdr:to>
      <xdr:col>16</xdr:col>
      <xdr:colOff>601345</xdr:colOff>
      <xdr:row>15</xdr:row>
      <xdr:rowOff>103928</xdr:rowOff>
    </xdr:to>
    <xdr:pic>
      <xdr:nvPicPr>
        <xdr:cNvPr id="9" name="Picture 8" descr="Infographic displaying the proportion of respondents who believe that they were more likely to be stopped by police whilst driving when using a mobile phone" title="Infographic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083" y="1153583"/>
          <a:ext cx="1871345" cy="1871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105833</xdr:colOff>
      <xdr:row>21</xdr:row>
      <xdr:rowOff>21167</xdr:rowOff>
    </xdr:from>
    <xdr:to>
      <xdr:col>17</xdr:col>
      <xdr:colOff>552851</xdr:colOff>
      <xdr:row>31</xdr:row>
      <xdr:rowOff>10583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5416" y="4116917"/>
          <a:ext cx="6585352" cy="1894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444500</xdr:colOff>
      <xdr:row>3</xdr:row>
      <xdr:rowOff>42334</xdr:rowOff>
    </xdr:from>
    <xdr:to>
      <xdr:col>12</xdr:col>
      <xdr:colOff>243417</xdr:colOff>
      <xdr:row>12</xdr:row>
      <xdr:rowOff>59207</xdr:rowOff>
    </xdr:to>
    <xdr:pic>
      <xdr:nvPicPr>
        <xdr:cNvPr id="3" name="Picture 2" descr="Pie chart displaying the proportion who thought that the penalty was sufficient, those who thought it should be increased, those who thought it should be decreased and no penalty" title="Infographic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2750" y="656167"/>
          <a:ext cx="3481917" cy="185837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M13" sqref="M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activeCell="A12" sqref="A12"/>
    </sheetView>
  </sheetViews>
  <sheetFormatPr defaultRowHeight="15" x14ac:dyDescent="0.25"/>
  <sheetData>
    <row r="1" spans="1:1" ht="26.25" x14ac:dyDescent="0.4">
      <c r="A1" s="117" t="s">
        <v>78</v>
      </c>
    </row>
    <row r="2" spans="1:1" ht="26.25" x14ac:dyDescent="0.4">
      <c r="A2" s="117"/>
    </row>
    <row r="3" spans="1:1" ht="18.75" x14ac:dyDescent="0.3">
      <c r="A3" s="118" t="s">
        <v>88</v>
      </c>
    </row>
    <row r="4" spans="1:1" x14ac:dyDescent="0.25">
      <c r="A4" s="120" t="s">
        <v>87</v>
      </c>
    </row>
    <row r="6" spans="1:1" ht="18.75" x14ac:dyDescent="0.3">
      <c r="A6" s="118" t="s">
        <v>79</v>
      </c>
    </row>
    <row r="7" spans="1:1" x14ac:dyDescent="0.25">
      <c r="A7" s="119" t="s">
        <v>80</v>
      </c>
    </row>
    <row r="8" spans="1:1" x14ac:dyDescent="0.25">
      <c r="A8" s="119" t="s">
        <v>81</v>
      </c>
    </row>
    <row r="9" spans="1:1" x14ac:dyDescent="0.25">
      <c r="A9" s="119" t="s">
        <v>82</v>
      </c>
    </row>
    <row r="10" spans="1:1" x14ac:dyDescent="0.25">
      <c r="A10" s="119" t="s">
        <v>83</v>
      </c>
    </row>
    <row r="11" spans="1:1" x14ac:dyDescent="0.25">
      <c r="A11" s="119" t="s">
        <v>84</v>
      </c>
    </row>
    <row r="12" spans="1:1" x14ac:dyDescent="0.25">
      <c r="A12" s="119" t="s">
        <v>85</v>
      </c>
    </row>
    <row r="13" spans="1:1" x14ac:dyDescent="0.25">
      <c r="A13" s="119" t="s">
        <v>86</v>
      </c>
    </row>
    <row r="14" spans="1:1" x14ac:dyDescent="0.25">
      <c r="A14" s="119" t="s">
        <v>89</v>
      </c>
    </row>
  </sheetData>
  <hyperlinks>
    <hyperlink ref="A4" location="'Street lights'!A1" display="In general, the presence of street lights means that the speed limit on that road is…? By category"/>
    <hyperlink ref="A7" location="'Mobile phone usage - moving'!A1" display="Mobile phone usage (moving) - By Category"/>
    <hyperlink ref="A8" location="'Mobile phone usage - stationary'!A1" display="Mobile phone usage (stationary) - By Category"/>
    <hyperlink ref="A9" location="'Mobile phone usage - overall'!A1" display="Mobile phone usage (overall) - By Category"/>
    <hyperlink ref="A10" location="'Mobile phone risks'!A1" display="Mobile phone risks - By Category"/>
    <hyperlink ref="A11" location="'Mobile phone-stopped by police'!A1" display="Mobile phone usage - likely to be stopped by police - By Category"/>
    <hyperlink ref="A12" location="'Mobile phone-stopped by police'!A19" display="Mobile phone usage -what are the penalties?"/>
    <hyperlink ref="A13" location="'Mobile phone use - penalty'!A1" display="Mobile phone usage -penalty sufficient?"/>
    <hyperlink ref="A14" location="'Mobile phone use - penalty'!A15" display="Mobile phone usage -penalty should be increased? By category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zoomScaleNormal="100" workbookViewId="0"/>
  </sheetViews>
  <sheetFormatPr defaultRowHeight="15" x14ac:dyDescent="0.25"/>
  <cols>
    <col min="1" max="1" width="23.85546875" customWidth="1"/>
    <col min="2" max="6" width="11.7109375" customWidth="1"/>
    <col min="7" max="7" width="9.5703125" customWidth="1"/>
    <col min="8" max="10" width="13.28515625" customWidth="1"/>
  </cols>
  <sheetData>
    <row r="1" spans="1:13" ht="15.75" x14ac:dyDescent="0.25">
      <c r="A1" s="34" t="s">
        <v>90</v>
      </c>
      <c r="B1" s="2"/>
      <c r="C1" s="2"/>
      <c r="D1" s="2"/>
      <c r="E1" s="2"/>
      <c r="F1" s="2"/>
      <c r="G1" s="2"/>
      <c r="H1" s="2"/>
    </row>
    <row r="2" spans="1:13" ht="15.75" customHeight="1" thickBot="1" x14ac:dyDescent="0.3">
      <c r="A2" s="57" t="s">
        <v>75</v>
      </c>
      <c r="B2" s="1"/>
      <c r="C2" s="1"/>
      <c r="D2" s="1"/>
    </row>
    <row r="3" spans="1:13" ht="15.75" thickBot="1" x14ac:dyDescent="0.3">
      <c r="A3" s="106"/>
      <c r="B3" s="124" t="s">
        <v>60</v>
      </c>
      <c r="C3" s="125"/>
      <c r="D3" s="125"/>
      <c r="E3" s="125"/>
      <c r="F3" s="126"/>
      <c r="J3" s="1"/>
      <c r="K3" s="32"/>
    </row>
    <row r="4" spans="1:13" ht="15.75" thickBot="1" x14ac:dyDescent="0.3">
      <c r="A4" s="111" t="s">
        <v>76</v>
      </c>
      <c r="B4" s="107" t="s">
        <v>15</v>
      </c>
      <c r="C4" s="68" t="s">
        <v>16</v>
      </c>
      <c r="D4" s="111" t="s">
        <v>77</v>
      </c>
      <c r="E4" s="107" t="s">
        <v>15</v>
      </c>
      <c r="F4" s="68" t="s">
        <v>16</v>
      </c>
    </row>
    <row r="5" spans="1:13" ht="15" customHeight="1" x14ac:dyDescent="0.25">
      <c r="A5" s="89">
        <v>10</v>
      </c>
      <c r="B5" s="17">
        <f t="shared" ref="B5:B11" si="0">C5/$F$11</f>
        <v>5.6577086280056579E-3</v>
      </c>
      <c r="C5" s="18">
        <v>16</v>
      </c>
      <c r="D5" s="110">
        <v>35</v>
      </c>
      <c r="E5" s="108">
        <f t="shared" ref="E5:E10" si="1">F5/$F$11</f>
        <v>4.2432814710042432E-3</v>
      </c>
      <c r="F5" s="18">
        <v>12</v>
      </c>
    </row>
    <row r="6" spans="1:13" ht="15" customHeight="1" x14ac:dyDescent="0.25">
      <c r="A6" s="89">
        <v>15</v>
      </c>
      <c r="B6" s="90">
        <f t="shared" si="0"/>
        <v>2.1216407355021216E-3</v>
      </c>
      <c r="C6" s="18">
        <v>6</v>
      </c>
      <c r="D6" s="89">
        <v>40</v>
      </c>
      <c r="E6" s="13">
        <f t="shared" si="1"/>
        <v>5.1272984441301274E-2</v>
      </c>
      <c r="F6" s="18">
        <v>145</v>
      </c>
      <c r="H6" s="54" t="s">
        <v>63</v>
      </c>
      <c r="L6" s="31"/>
      <c r="M6" s="32"/>
    </row>
    <row r="7" spans="1:13" ht="15" customHeight="1" x14ac:dyDescent="0.25">
      <c r="A7" s="89">
        <v>16</v>
      </c>
      <c r="B7" s="90">
        <f t="shared" si="0"/>
        <v>3.5360678925035362E-4</v>
      </c>
      <c r="C7" s="18">
        <v>1</v>
      </c>
      <c r="D7" s="89">
        <v>45</v>
      </c>
      <c r="E7" s="108">
        <f t="shared" si="1"/>
        <v>1.7680339462517679E-3</v>
      </c>
      <c r="F7" s="18">
        <v>5</v>
      </c>
      <c r="H7" s="31"/>
      <c r="I7" s="31"/>
      <c r="J7" s="31"/>
      <c r="K7" s="31"/>
      <c r="L7" s="31"/>
      <c r="M7" s="32"/>
    </row>
    <row r="8" spans="1:13" ht="15" customHeight="1" x14ac:dyDescent="0.25">
      <c r="A8" s="89">
        <v>20</v>
      </c>
      <c r="B8" s="17">
        <f t="shared" si="0"/>
        <v>2.5813295615275813E-2</v>
      </c>
      <c r="C8" s="18">
        <v>73</v>
      </c>
      <c r="D8" s="89">
        <v>50</v>
      </c>
      <c r="E8" s="108">
        <f t="shared" si="1"/>
        <v>2.4752475247524753E-3</v>
      </c>
      <c r="F8" s="18">
        <v>7</v>
      </c>
      <c r="H8" s="31"/>
      <c r="I8" s="31"/>
      <c r="J8" s="31"/>
      <c r="K8" s="31"/>
      <c r="L8" s="31"/>
      <c r="M8" s="32"/>
    </row>
    <row r="9" spans="1:13" ht="15" customHeight="1" x14ac:dyDescent="0.25">
      <c r="A9" s="89">
        <v>25</v>
      </c>
      <c r="B9" s="90">
        <f t="shared" si="0"/>
        <v>3.5360678925035359E-3</v>
      </c>
      <c r="C9" s="18">
        <v>10</v>
      </c>
      <c r="D9" s="89">
        <v>60</v>
      </c>
      <c r="E9" s="108">
        <f t="shared" si="1"/>
        <v>1.7680339462517679E-3</v>
      </c>
      <c r="F9" s="18">
        <v>5</v>
      </c>
      <c r="H9" s="31"/>
      <c r="I9" s="31"/>
      <c r="J9" s="31"/>
      <c r="K9" s="31"/>
      <c r="L9" s="31"/>
      <c r="M9" s="32"/>
    </row>
    <row r="10" spans="1:13" ht="15" customHeight="1" x14ac:dyDescent="0.25">
      <c r="A10" s="89">
        <v>30</v>
      </c>
      <c r="B10" s="17">
        <f t="shared" si="0"/>
        <v>0.90028288543140034</v>
      </c>
      <c r="C10" s="18">
        <v>2546</v>
      </c>
      <c r="D10" s="89">
        <v>70</v>
      </c>
      <c r="E10" s="108">
        <f t="shared" si="1"/>
        <v>3.5360678925035362E-4</v>
      </c>
      <c r="F10" s="18">
        <v>1</v>
      </c>
      <c r="H10" s="31"/>
      <c r="I10" s="31"/>
      <c r="J10" s="31"/>
      <c r="K10" s="31"/>
      <c r="L10" s="31"/>
      <c r="M10" s="32"/>
    </row>
    <row r="11" spans="1:13" ht="15" customHeight="1" thickBot="1" x14ac:dyDescent="0.3">
      <c r="A11" s="103">
        <v>32</v>
      </c>
      <c r="B11" s="104">
        <f t="shared" si="0"/>
        <v>3.5360678925035362E-4</v>
      </c>
      <c r="C11" s="105">
        <v>1</v>
      </c>
      <c r="D11" s="19" t="s">
        <v>13</v>
      </c>
      <c r="E11" s="109"/>
      <c r="F11" s="21">
        <v>2828</v>
      </c>
      <c r="H11" s="31"/>
      <c r="I11" s="31"/>
      <c r="J11" s="31"/>
      <c r="K11" s="31"/>
      <c r="L11" s="31"/>
      <c r="M11" s="32"/>
    </row>
    <row r="12" spans="1:13" ht="15" customHeight="1" x14ac:dyDescent="0.25">
      <c r="H12" s="31"/>
      <c r="I12" s="31"/>
      <c r="J12" s="31"/>
      <c r="K12" s="31"/>
      <c r="L12" s="31"/>
      <c r="M12" s="32"/>
    </row>
    <row r="13" spans="1:13" ht="15" customHeight="1" thickBot="1" x14ac:dyDescent="0.3">
      <c r="A13" s="57" t="s">
        <v>64</v>
      </c>
      <c r="C13" s="1"/>
      <c r="D13" s="1"/>
      <c r="H13" s="31"/>
      <c r="I13" s="31"/>
      <c r="J13" s="31"/>
      <c r="K13" s="31"/>
      <c r="L13" s="32"/>
      <c r="M13" s="32"/>
    </row>
    <row r="14" spans="1:13" ht="15" customHeight="1" x14ac:dyDescent="0.25">
      <c r="A14" s="3"/>
      <c r="B14" s="121" t="s">
        <v>60</v>
      </c>
      <c r="C14" s="122"/>
      <c r="D14" s="123"/>
      <c r="H14" s="31"/>
      <c r="I14" s="31"/>
      <c r="J14" s="31"/>
      <c r="K14" s="31"/>
      <c r="L14" s="31"/>
      <c r="M14" s="32"/>
    </row>
    <row r="15" spans="1:13" ht="15" customHeight="1" thickBot="1" x14ac:dyDescent="0.3">
      <c r="A15" s="4"/>
      <c r="B15" s="5" t="s">
        <v>65</v>
      </c>
      <c r="C15" s="7" t="s">
        <v>66</v>
      </c>
      <c r="D15" s="91" t="s">
        <v>13</v>
      </c>
    </row>
    <row r="16" spans="1:13" ht="15" customHeight="1" x14ac:dyDescent="0.25">
      <c r="A16" s="83" t="s">
        <v>0</v>
      </c>
      <c r="B16" s="84">
        <v>0.92530000000000001</v>
      </c>
      <c r="C16" s="71">
        <v>7.4700000000000003E-2</v>
      </c>
      <c r="D16" s="92">
        <v>2369</v>
      </c>
    </row>
    <row r="17" spans="1:17" ht="15" customHeight="1" x14ac:dyDescent="0.25">
      <c r="A17" s="83" t="s">
        <v>1</v>
      </c>
      <c r="B17" s="84">
        <v>0.7712</v>
      </c>
      <c r="C17" s="74">
        <v>0.2288</v>
      </c>
      <c r="D17" s="85">
        <v>459</v>
      </c>
    </row>
    <row r="18" spans="1:17" ht="15" customHeight="1" x14ac:dyDescent="0.25">
      <c r="A18" s="16" t="s">
        <v>2</v>
      </c>
      <c r="B18" s="17">
        <v>0.91449999999999998</v>
      </c>
      <c r="C18" s="13">
        <v>8.5500000000000007E-2</v>
      </c>
      <c r="D18" s="18">
        <v>1322</v>
      </c>
    </row>
    <row r="19" spans="1:17" ht="12.75" customHeight="1" x14ac:dyDescent="0.25">
      <c r="A19" s="16" t="s">
        <v>3</v>
      </c>
      <c r="B19" s="17">
        <v>0.88780000000000003</v>
      </c>
      <c r="C19" s="13">
        <v>0.11219999999999999</v>
      </c>
      <c r="D19" s="18">
        <v>1506</v>
      </c>
    </row>
    <row r="20" spans="1:17" x14ac:dyDescent="0.25">
      <c r="A20" s="83" t="s">
        <v>5</v>
      </c>
      <c r="B20" s="84">
        <v>0.88260000000000005</v>
      </c>
      <c r="C20" s="74">
        <v>0.1174</v>
      </c>
      <c r="D20" s="85">
        <v>1704</v>
      </c>
      <c r="G20" s="32"/>
      <c r="H20" s="32"/>
      <c r="I20" s="32"/>
    </row>
    <row r="21" spans="1:17" x14ac:dyDescent="0.25">
      <c r="A21" s="83" t="s">
        <v>6</v>
      </c>
      <c r="B21" s="84">
        <v>0.92700000000000005</v>
      </c>
      <c r="C21" s="74">
        <v>7.2999999999999995E-2</v>
      </c>
      <c r="D21" s="85">
        <v>1124</v>
      </c>
      <c r="G21" s="32"/>
      <c r="H21" s="32"/>
      <c r="I21" s="32"/>
    </row>
    <row r="22" spans="1:17" ht="18" customHeight="1" x14ac:dyDescent="0.25">
      <c r="A22" s="16" t="s">
        <v>7</v>
      </c>
      <c r="B22" s="17">
        <v>0.92879999999999996</v>
      </c>
      <c r="C22" s="13">
        <v>7.1199999999999999E-2</v>
      </c>
      <c r="D22" s="18">
        <v>562</v>
      </c>
      <c r="G22" s="32"/>
      <c r="H22" s="32"/>
      <c r="I22" s="32"/>
    </row>
    <row r="23" spans="1:17" ht="15" customHeight="1" x14ac:dyDescent="0.25">
      <c r="A23" s="16" t="s">
        <v>8</v>
      </c>
      <c r="B23" s="17">
        <v>0.83160000000000001</v>
      </c>
      <c r="C23" s="13">
        <v>0.16839999999999999</v>
      </c>
      <c r="D23" s="18">
        <v>481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</row>
    <row r="24" spans="1:17" ht="18" x14ac:dyDescent="0.25">
      <c r="A24" s="83" t="s">
        <v>9</v>
      </c>
      <c r="B24" s="84">
        <v>0.87070000000000003</v>
      </c>
      <c r="C24" s="74">
        <v>0.1293</v>
      </c>
      <c r="D24" s="85">
        <v>147</v>
      </c>
      <c r="G24" s="32"/>
      <c r="H24" s="32"/>
      <c r="I24" s="32"/>
      <c r="J24" s="32"/>
      <c r="K24" s="32"/>
      <c r="L24" s="32"/>
      <c r="M24" s="32"/>
      <c r="N24" s="59"/>
      <c r="O24" s="32"/>
      <c r="P24" s="32"/>
      <c r="Q24" s="32"/>
    </row>
    <row r="25" spans="1:17" x14ac:dyDescent="0.25">
      <c r="A25" s="83" t="s">
        <v>10</v>
      </c>
      <c r="B25" s="84">
        <v>0.89900000000000002</v>
      </c>
      <c r="C25" s="74">
        <v>0.10100000000000001</v>
      </c>
      <c r="D25" s="85">
        <v>416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</row>
    <row r="26" spans="1:17" x14ac:dyDescent="0.25">
      <c r="A26" s="83" t="s">
        <v>11</v>
      </c>
      <c r="B26" s="84">
        <v>0.90180000000000005</v>
      </c>
      <c r="C26" s="74">
        <v>9.8199999999999996E-2</v>
      </c>
      <c r="D26" s="85">
        <v>1497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</row>
    <row r="27" spans="1:17" ht="18" x14ac:dyDescent="0.25">
      <c r="A27" s="83" t="s">
        <v>12</v>
      </c>
      <c r="B27" s="84">
        <v>0.90359999999999996</v>
      </c>
      <c r="C27" s="74">
        <v>9.64E-2</v>
      </c>
      <c r="D27" s="85">
        <v>768</v>
      </c>
      <c r="G27" s="32"/>
      <c r="H27" s="32"/>
      <c r="I27" s="32"/>
      <c r="J27" s="32"/>
      <c r="K27" s="32"/>
      <c r="L27" s="32"/>
      <c r="M27" s="32"/>
      <c r="N27" s="32"/>
      <c r="O27" s="32"/>
      <c r="P27" s="59"/>
      <c r="Q27" s="32"/>
    </row>
    <row r="28" spans="1:17" ht="15" customHeight="1" thickBot="1" x14ac:dyDescent="0.3">
      <c r="A28" s="19" t="s">
        <v>13</v>
      </c>
      <c r="B28" s="20">
        <v>0.90029999999999999</v>
      </c>
      <c r="C28" s="93">
        <v>9.9699999999999997E-2</v>
      </c>
      <c r="D28" s="21">
        <v>2828</v>
      </c>
      <c r="G28" s="32"/>
      <c r="H28" s="32"/>
      <c r="I28" s="32"/>
      <c r="J28" s="32"/>
      <c r="K28" s="32"/>
      <c r="L28" s="32"/>
      <c r="M28" s="32"/>
      <c r="N28" s="58"/>
      <c r="O28" s="32"/>
      <c r="P28" s="32"/>
      <c r="Q28" s="32"/>
    </row>
    <row r="29" spans="1:17" x14ac:dyDescent="0.25"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</row>
    <row r="30" spans="1:17" x14ac:dyDescent="0.25"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1:17" x14ac:dyDescent="0.25">
      <c r="H31" s="32"/>
      <c r="I31" s="32"/>
      <c r="J31" s="32"/>
      <c r="K31" s="32"/>
      <c r="L31" s="32"/>
      <c r="M31" s="32"/>
      <c r="N31" s="32"/>
      <c r="O31" s="32"/>
      <c r="P31" s="32"/>
      <c r="Q31" s="32"/>
    </row>
    <row r="32" spans="1:17" x14ac:dyDescent="0.25">
      <c r="H32" s="32"/>
      <c r="I32" s="32"/>
      <c r="J32" s="32"/>
      <c r="K32" s="32"/>
      <c r="L32" s="32"/>
      <c r="M32" s="32"/>
      <c r="N32" s="32"/>
      <c r="O32" s="32"/>
      <c r="P32" s="32"/>
      <c r="Q32" s="32"/>
    </row>
    <row r="33" spans="1:17" x14ac:dyDescent="0.25">
      <c r="J33" s="32"/>
      <c r="K33" s="32"/>
      <c r="L33" s="32"/>
      <c r="M33" s="32"/>
      <c r="N33" s="32"/>
      <c r="O33" s="32"/>
      <c r="P33" s="32"/>
      <c r="Q33" s="32"/>
    </row>
    <row r="45" spans="1:17" x14ac:dyDescent="0.25">
      <c r="A45" s="31"/>
      <c r="B45" s="31"/>
      <c r="C45" s="31"/>
      <c r="D45" s="31"/>
      <c r="E45" s="32"/>
      <c r="F45" s="32"/>
    </row>
    <row r="46" spans="1:17" x14ac:dyDescent="0.25">
      <c r="E46" s="32"/>
      <c r="F46" s="32"/>
    </row>
  </sheetData>
  <mergeCells count="2">
    <mergeCell ref="B14:D14"/>
    <mergeCell ref="B3:F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zoomScale="80" zoomScaleNormal="80" workbookViewId="0"/>
  </sheetViews>
  <sheetFormatPr defaultRowHeight="15" x14ac:dyDescent="0.25"/>
  <cols>
    <col min="1" max="1" width="22" customWidth="1"/>
    <col min="2" max="2" width="18.42578125" bestFit="1" customWidth="1"/>
    <col min="3" max="4" width="8.5703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9" max="10" width="8.5703125" bestFit="1" customWidth="1"/>
    <col min="11" max="11" width="12.7109375" bestFit="1" customWidth="1"/>
    <col min="12" max="12" width="8.85546875" customWidth="1"/>
    <col min="13" max="13" width="17" customWidth="1"/>
    <col min="14" max="14" width="16.42578125" customWidth="1"/>
    <col min="17" max="17" width="14.140625" customWidth="1"/>
  </cols>
  <sheetData>
    <row r="1" spans="1:23" ht="15.75" x14ac:dyDescent="0.25">
      <c r="A1" s="34" t="s">
        <v>91</v>
      </c>
      <c r="B1" s="2"/>
    </row>
    <row r="2" spans="1:23" ht="16.5" thickBot="1" x14ac:dyDescent="0.3">
      <c r="A2" s="57" t="s">
        <v>53</v>
      </c>
      <c r="B2" s="2"/>
    </row>
    <row r="3" spans="1:23" ht="15" customHeight="1" thickBot="1" x14ac:dyDescent="0.3">
      <c r="A3" s="127"/>
      <c r="B3" s="128"/>
      <c r="C3" s="55" t="s">
        <v>4</v>
      </c>
      <c r="D3" s="55" t="s">
        <v>60</v>
      </c>
      <c r="E3" s="9" t="s">
        <v>14</v>
      </c>
      <c r="G3" s="127"/>
      <c r="H3" s="128"/>
      <c r="I3" s="66" t="s">
        <v>4</v>
      </c>
      <c r="J3" s="66" t="s">
        <v>60</v>
      </c>
      <c r="K3" s="9" t="s">
        <v>14</v>
      </c>
      <c r="M3" s="127"/>
      <c r="N3" s="128"/>
      <c r="O3" s="87" t="s">
        <v>4</v>
      </c>
      <c r="P3" s="66" t="s">
        <v>60</v>
      </c>
      <c r="Q3" s="68" t="s">
        <v>14</v>
      </c>
    </row>
    <row r="4" spans="1:23" ht="15" customHeight="1" x14ac:dyDescent="0.25">
      <c r="A4" s="27" t="s">
        <v>2</v>
      </c>
      <c r="B4" s="12" t="s">
        <v>20</v>
      </c>
      <c r="C4" s="11">
        <v>6.5100000000000005E-2</v>
      </c>
      <c r="D4" s="11">
        <v>8.0500000000000002E-2</v>
      </c>
      <c r="E4" s="61" t="str">
        <f>IF(ABS((C4-D4)/(SQRT(($C$12+$D$12)/($C$12*$D$12)*((($C$12*C4)+($D$12*D4))/($C$12+$D$12))*(1-(($C$12*C4)+($D$12*D4))/($C$12+$D$12)))))&gt;=1.96,"é"," ")</f>
        <v xml:space="preserve"> </v>
      </c>
      <c r="G4" s="27" t="s">
        <v>3</v>
      </c>
      <c r="H4" s="10" t="s">
        <v>20</v>
      </c>
      <c r="I4" s="11">
        <v>6.0199999999999997E-2</v>
      </c>
      <c r="J4" s="11">
        <v>4.9799999999999997E-2</v>
      </c>
      <c r="K4" s="61" t="str">
        <f>IF(ABS((I4-J4)/(SQRT(($I$12+$J$12)/($I$12*$J$12)*((($I$12*I4)+($J$12*J4))/($I$12+$J$12))*(1-(($I$12*I4)+($J$12*J4))/($I$12+$J$12)))))&gt;=1.96,"é"," ")</f>
        <v xml:space="preserve"> </v>
      </c>
      <c r="M4" s="27" t="s">
        <v>13</v>
      </c>
      <c r="N4" s="10" t="s">
        <v>20</v>
      </c>
      <c r="O4" s="11">
        <v>4.8399999999999999E-2</v>
      </c>
      <c r="P4" s="11">
        <v>6.4500000000000002E-2</v>
      </c>
      <c r="Q4" s="61" t="str">
        <f>IF(ABS((O4-P4)/(SQRT(($O$12+$P$12)/($O$12*$P$12)*((($O$12*O4)+($P$12*P4))/($O$12+$P$12))*(1-(($O$12*O4)+($P$12*P4))/($O$12+$P$12)))))&gt;=1.96,"é"," ")</f>
        <v>é</v>
      </c>
    </row>
    <row r="5" spans="1:23" ht="15" customHeight="1" x14ac:dyDescent="0.25">
      <c r="A5" s="28"/>
      <c r="B5" s="12" t="s">
        <v>21</v>
      </c>
      <c r="C5" s="13">
        <v>0.40229999999999999</v>
      </c>
      <c r="D5" s="13">
        <v>0.46239999999999998</v>
      </c>
      <c r="E5" s="62" t="str">
        <f>IF(ABS((C5-D5)/(SQRT(($C$12+$D$12)/($C$12*$D$12)*((($C$12*C5)+($D$12*D5))/($C$12+$D$12))*(1-(($C$12*C5)+($D$12*D5))/($C$12+$D$12)))))&gt;=1.96,"é"," ")</f>
        <v>é</v>
      </c>
      <c r="G5" s="28"/>
      <c r="H5" s="12" t="s">
        <v>21</v>
      </c>
      <c r="I5" s="13">
        <v>0.34200000000000003</v>
      </c>
      <c r="J5" s="13">
        <v>0.44650000000000001</v>
      </c>
      <c r="K5" s="62" t="str">
        <f>IF(ABS((I5-J5)/(SQRT(($I$12+$J$12)/($I$12*$J$12)*((($I$12*I5)+($J$12*J5))/($I$12+$J$12))*(1-(($I$12*I5)+($J$12*J5))/($I$12+$J$12)))))&gt;=1.96,"é"," ")</f>
        <v>é</v>
      </c>
      <c r="M5" s="28"/>
      <c r="N5" s="12" t="s">
        <v>21</v>
      </c>
      <c r="O5" s="13">
        <v>0.38069999999999998</v>
      </c>
      <c r="P5" s="13">
        <v>0.45419999999999999</v>
      </c>
      <c r="Q5" s="62" t="str">
        <f>IF(ABS((O5-P5)/(SQRT(($O$12+$P$12)/($O$12*$P$12)*((($O$12*O5)+($P$12*P5))/($O$12+$P$12))*(1-(($O$12*O5)+($P$12*P5))/($O$12+$P$12)))))&gt;=1.96,"é"," ")</f>
        <v>é</v>
      </c>
      <c r="R5" s="112"/>
    </row>
    <row r="6" spans="1:23" ht="15" customHeight="1" x14ac:dyDescent="0.25">
      <c r="A6" s="28"/>
      <c r="B6" s="12" t="s">
        <v>22</v>
      </c>
      <c r="C6" s="13">
        <v>5.1700000000000003E-2</v>
      </c>
      <c r="D6" s="13">
        <v>6.8099999999999994E-2</v>
      </c>
      <c r="E6" s="62" t="str">
        <f>IF(ABS((C6-D6)/(SQRT(($C$12+$D$12)/($C$12*$D$12)*((($C$12*C6)+($D$12*D6))/($C$12+$D$12))*(1-(($C$12*C6)+($D$12*D6))/($C$12+$D$12)))))&gt;=1.96,"é"," ")</f>
        <v xml:space="preserve"> </v>
      </c>
      <c r="G6" s="28"/>
      <c r="H6" s="12" t="s">
        <v>22</v>
      </c>
      <c r="I6" s="13">
        <v>5.3999999999999999E-2</v>
      </c>
      <c r="J6" s="13">
        <v>4.1599999999999998E-2</v>
      </c>
      <c r="K6" s="62" t="str">
        <f>IF(ABS((I6-J6)/(SQRT(($I$12+$J$12)/($I$12*$J$12)*((($I$12*I6)+($J$12*J6))/($I$12+$J$12))*(1-(($I$12*I6)+($J$12*J6))/($I$12+$J$12)))))&gt;=1.96,"é"," ")</f>
        <v xml:space="preserve"> </v>
      </c>
      <c r="L6" s="56"/>
      <c r="M6" s="28"/>
      <c r="N6" s="12" t="s">
        <v>22</v>
      </c>
      <c r="O6" s="13">
        <v>3.78E-2</v>
      </c>
      <c r="P6" s="13">
        <v>5.4300000000000001E-2</v>
      </c>
      <c r="Q6" s="62" t="str">
        <f>IF(ABS((O6-P6)/(SQRT(($O$12+$P$12)/($O$12*$P$12)*((($O$12*O6)+($P$12*P6))/($O$12+$P$12))*(1-(($O$12*O6)+($P$12*P6))/($O$12+$P$12)))))&gt;=1.96,"é"," ")</f>
        <v>é</v>
      </c>
    </row>
    <row r="7" spans="1:23" ht="15" customHeight="1" x14ac:dyDescent="0.25">
      <c r="A7" s="28"/>
      <c r="B7" s="12" t="s">
        <v>23</v>
      </c>
      <c r="C7" s="13">
        <v>2.87E-2</v>
      </c>
      <c r="D7" s="13">
        <v>2.5600000000000001E-2</v>
      </c>
      <c r="E7" s="62" t="str">
        <f>IF(ABS((C7-D7)/(SQRT(($C$12+$D$12)/($C$12*$D$12)*((($C$12*C7)+($D$12*D7))/($C$12+$D$12))*(1-(($C$12*C7)+($D$12*D7))/($C$12+$D$12)))))&gt;=1.96,"é"," ")</f>
        <v xml:space="preserve"> </v>
      </c>
      <c r="G7" s="28"/>
      <c r="H7" s="12" t="s">
        <v>23</v>
      </c>
      <c r="I7" s="13">
        <v>1.4999999999999999E-2</v>
      </c>
      <c r="J7" s="13">
        <v>1.06E-2</v>
      </c>
      <c r="K7" s="62" t="str">
        <f>IF(ABS((I7-J7)/(SQRT(($I$12+$J$12)/($I$12*$J$12)*((($I$12*I7)+($J$12*J7))/($I$12+$J$12))*(1-(($I$12*I7)+($J$12*J7))/($I$12+$J$12)))))&gt;=1.96,"é"," ")</f>
        <v xml:space="preserve"> </v>
      </c>
      <c r="M7" s="28"/>
      <c r="N7" s="12" t="s">
        <v>23</v>
      </c>
      <c r="O7" s="13">
        <v>1.9099999999999999E-2</v>
      </c>
      <c r="P7" s="13">
        <v>1.78E-2</v>
      </c>
      <c r="Q7" s="62" t="str">
        <f>IF(ABS((O7-P7)/(SQRT(($O$12+$P$12)/($O$12*$P$12)*((($O$12*O7)+($P$12*P7))/($O$12+$P$12))*(1-(($O$12*O7)+($P$12*P7))/($O$12+$P$12)))))&gt;=1.96,"é"," ")</f>
        <v xml:space="preserve"> </v>
      </c>
      <c r="R7" s="32"/>
      <c r="S7" s="32"/>
      <c r="T7" s="32"/>
      <c r="U7" s="32"/>
      <c r="V7" s="32"/>
    </row>
    <row r="8" spans="1:23" ht="15" customHeight="1" x14ac:dyDescent="0.3">
      <c r="A8" s="28"/>
      <c r="B8" s="12" t="s">
        <v>68</v>
      </c>
      <c r="C8" s="13" t="s">
        <v>17</v>
      </c>
      <c r="D8" s="13">
        <v>0.15740000000000001</v>
      </c>
      <c r="E8" s="94" t="s">
        <v>69</v>
      </c>
      <c r="G8" s="28"/>
      <c r="H8" s="12" t="s">
        <v>68</v>
      </c>
      <c r="I8" s="13"/>
      <c r="J8" s="13">
        <v>0.1527</v>
      </c>
      <c r="K8" s="94" t="s">
        <v>69</v>
      </c>
      <c r="M8" s="28"/>
      <c r="N8" s="12" t="s">
        <v>68</v>
      </c>
      <c r="O8" s="13" t="s">
        <v>17</v>
      </c>
      <c r="P8" s="13">
        <v>0.15490000000000001</v>
      </c>
      <c r="Q8" s="98" t="s">
        <v>69</v>
      </c>
      <c r="R8" s="32"/>
      <c r="S8" s="32"/>
      <c r="T8" s="32"/>
      <c r="U8" s="32"/>
      <c r="V8" s="32"/>
    </row>
    <row r="9" spans="1:23" ht="15" customHeight="1" x14ac:dyDescent="0.25">
      <c r="A9" s="28"/>
      <c r="B9" s="12" t="s">
        <v>24</v>
      </c>
      <c r="C9" s="13">
        <v>8.43E-2</v>
      </c>
      <c r="D9" s="13">
        <v>9.9900000000000003E-2</v>
      </c>
      <c r="E9" s="60" t="str">
        <f>IF(ABS((C9-D9)/(SQRT(($C$12+$D$12)/($C$12*$D$12)*((($C$12*C9)+($D$12*D9))/($C$12+$D$12))*(1-(($C$12*C9)+($D$12*D9))/($C$12+$D$12)))))&gt;=1.96,"é"," ")</f>
        <v xml:space="preserve"> </v>
      </c>
      <c r="F9" s="56"/>
      <c r="G9" s="28"/>
      <c r="H9" s="12" t="s">
        <v>24</v>
      </c>
      <c r="I9" s="13">
        <v>8.9399999999999993E-2</v>
      </c>
      <c r="J9" s="13">
        <v>7.51E-2</v>
      </c>
      <c r="K9" s="62" t="str">
        <f>IF(ABS((I9-J9)/(SQRT(($I$12+$J$12)/($I$12*$J$12)*((($I$12*I9)+($J$12*J9))/($I$12+$J$12))*(1-(($I$12*I9)+($J$12*J9))/($I$12+$J$12)))))&gt;=1.96,"é"," ")</f>
        <v xml:space="preserve"> </v>
      </c>
      <c r="L9" s="56"/>
      <c r="M9" s="28"/>
      <c r="N9" s="12" t="s">
        <v>24</v>
      </c>
      <c r="O9" s="13">
        <v>7.5499999999999998E-2</v>
      </c>
      <c r="P9" s="13">
        <v>8.6999999999999994E-2</v>
      </c>
      <c r="Q9" s="62" t="str">
        <f>IF(ABS((O9-P9)/(SQRT(($O$12+$P$12)/($O$12*$P$12)*((($O$12*O9)+($P$12*P9))/($O$12+$P$12))*(1-(($O$12*O9)+($P$12*P9))/($O$12+$P$12)))))&gt;=1.96,"é"," ")</f>
        <v xml:space="preserve"> </v>
      </c>
      <c r="R9" s="32"/>
      <c r="S9" s="32"/>
      <c r="T9" s="32"/>
      <c r="U9" s="32"/>
      <c r="V9" s="32"/>
    </row>
    <row r="10" spans="1:23" ht="15" customHeight="1" x14ac:dyDescent="0.25">
      <c r="A10" s="28"/>
      <c r="B10" s="12" t="s">
        <v>25</v>
      </c>
      <c r="C10" s="13">
        <v>0.52869999999999995</v>
      </c>
      <c r="D10" s="13">
        <v>0.46329999999999999</v>
      </c>
      <c r="E10" s="62" t="str">
        <f>IF(ABS((C10-D10)/(SQRT(($C$12+$D$12)/($C$12*$D$12)*((($C$12*C10)+($D$12*D10))/($C$12+$D$12))*(1-(($C$12*C10)+($D$12*D10))/($C$12+$D$12)))))&gt;=1.96,"ê"," ")</f>
        <v>ê</v>
      </c>
      <c r="G10" s="28"/>
      <c r="H10" s="12" t="s">
        <v>25</v>
      </c>
      <c r="I10" s="13">
        <v>0.58760000000000001</v>
      </c>
      <c r="J10" s="13">
        <v>0.4824</v>
      </c>
      <c r="K10" s="62" t="str">
        <f>IF(ABS((I10-J10)/(SQRT(($I$12+$J$12)/($I$12*$J$12)*((($I$12*I10)+($J$12*J10))/($I$12+$J$12))*(1-(($I$12*I10)+($J$12*J10))/($I$12+$J$12)))))&gt;=1.96,"ê"," ")</f>
        <v>ê</v>
      </c>
      <c r="M10" s="28"/>
      <c r="N10" s="12" t="s">
        <v>25</v>
      </c>
      <c r="O10" s="13">
        <v>0.55840000000000001</v>
      </c>
      <c r="P10" s="13">
        <v>0.4733</v>
      </c>
      <c r="Q10" s="62" t="str">
        <f>IF(ABS((O10-P10)/(SQRT(($O$12+$P$12)/($O$12*$P$12)*((($O$12*O10)+($P$12*P10))/($O$12+$P$12))*(1-(($O$12*O10)+($P$12*P10))/($O$12+$P$12)))))&gt;=1.96,"ê"," ")</f>
        <v>ê</v>
      </c>
      <c r="R10" s="32"/>
      <c r="S10" s="32"/>
      <c r="T10" s="32"/>
      <c r="U10" s="32"/>
      <c r="V10" s="32"/>
    </row>
    <row r="11" spans="1:23" ht="15" customHeight="1" x14ac:dyDescent="0.25">
      <c r="A11" s="28"/>
      <c r="B11" s="12" t="s">
        <v>26</v>
      </c>
      <c r="C11" s="13">
        <v>0.4713</v>
      </c>
      <c r="D11" s="13">
        <v>0.53669999999999995</v>
      </c>
      <c r="E11" s="62" t="str">
        <f>IF(ABS((C11-D11)/(SQRT(($C$12+$D$12)/($C$12*$D$12)*((($C$12*C11)+($D$12*D11))/($C$12+$D$12))*(1-(($C$12*C11)+($D$12*D11))/($C$12+$D$12)))))&gt;=1.96,"é"," ")</f>
        <v>é</v>
      </c>
      <c r="G11" s="28"/>
      <c r="H11" s="12" t="s">
        <v>26</v>
      </c>
      <c r="I11" s="13">
        <v>0.41239999999999999</v>
      </c>
      <c r="J11" s="13">
        <v>0.51759999999999995</v>
      </c>
      <c r="K11" s="62" t="str">
        <f>IF(ABS((I11-J11)/(SQRT(($I$12+$J$12)/($I$12*$J$12)*((($I$12*I11)+($J$12*J11))/($I$12+$J$12))*(1-(($I$12*I11)+($J$12*J11))/($I$12+$J$12)))))&gt;=1.96,"é"," ")</f>
        <v>é</v>
      </c>
      <c r="M11" s="28"/>
      <c r="N11" s="12" t="s">
        <v>26</v>
      </c>
      <c r="O11" s="13">
        <v>0.44159999999999999</v>
      </c>
      <c r="P11" s="13">
        <v>0.52669999999999995</v>
      </c>
      <c r="Q11" s="62" t="str">
        <f>IF(ABS((O11-P11)/(SQRT(($O$12+$P$12)/($O$12*$P$12)*((($O$12*O11)+($P$12*P11))/($O$12+$P$12))*(1-(($O$12*O11)+($P$12*P11))/($O$12+$P$12)))))&gt;=1.96,"é"," ")</f>
        <v>é</v>
      </c>
      <c r="R11" s="32"/>
      <c r="S11" s="32"/>
      <c r="T11" s="32"/>
      <c r="U11" s="32"/>
      <c r="V11" s="32"/>
    </row>
    <row r="12" spans="1:23" ht="15" customHeight="1" thickBot="1" x14ac:dyDescent="0.35">
      <c r="A12" s="29"/>
      <c r="B12" s="14"/>
      <c r="C12" s="15">
        <v>1044</v>
      </c>
      <c r="D12" s="15">
        <v>1131</v>
      </c>
      <c r="E12" s="96"/>
      <c r="G12" s="29"/>
      <c r="H12" s="14"/>
      <c r="I12" s="15">
        <v>1130</v>
      </c>
      <c r="J12" s="15">
        <v>1225</v>
      </c>
      <c r="K12" s="96"/>
      <c r="L12" s="32"/>
      <c r="M12" s="29"/>
      <c r="N12" s="14"/>
      <c r="O12" s="15">
        <v>2251</v>
      </c>
      <c r="P12" s="15">
        <v>2356</v>
      </c>
      <c r="Q12" s="30"/>
      <c r="R12" s="32"/>
      <c r="S12" s="32"/>
      <c r="T12" s="32"/>
      <c r="U12" s="32"/>
      <c r="V12" s="32"/>
      <c r="W12" s="32"/>
    </row>
    <row r="13" spans="1:23" ht="15" customHeight="1" x14ac:dyDescent="0.25">
      <c r="A13" s="69" t="s">
        <v>18</v>
      </c>
      <c r="B13" s="113" t="s">
        <v>20</v>
      </c>
      <c r="C13" s="71">
        <v>4.2200000000000001E-2</v>
      </c>
      <c r="D13" s="71">
        <v>5.5100000000000003E-2</v>
      </c>
      <c r="E13" s="78" t="str">
        <f>IF(ABS((C13-D13)/(SQRT(($C$21+$D$21)/($C$21*$D$21)*((($C$21*C13)+($D$21*D13))/($C$21+$D$21))*(1-(($C$21*C13)+($D$21*D13))/($C$21+$D$21)))))&gt;=1.96,"é"," ")</f>
        <v xml:space="preserve"> </v>
      </c>
      <c r="F13" s="56"/>
      <c r="G13" s="69" t="s">
        <v>19</v>
      </c>
      <c r="H13" s="70" t="s">
        <v>20</v>
      </c>
      <c r="I13" s="71">
        <v>7.9299999999999995E-2</v>
      </c>
      <c r="J13" s="71">
        <v>7.6600000000000001E-2</v>
      </c>
      <c r="K13" s="78" t="str">
        <f>IF(ABS((I13-J13)/(SQRT(($I$21+$J$21)/($I$21*$J$21)*((($I$21*I13)+($J$21*J13))/($I$21+$J$21))*(1-(($I$21*I13)+($J$21*J13))/($I$21+$J$21)))))&gt;=1.96,"é"," ")</f>
        <v xml:space="preserve"> </v>
      </c>
      <c r="L13" s="56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5" customHeight="1" x14ac:dyDescent="0.25">
      <c r="A14" s="72"/>
      <c r="B14" s="113" t="s">
        <v>21</v>
      </c>
      <c r="C14" s="74">
        <v>0.37369999999999998</v>
      </c>
      <c r="D14" s="74">
        <v>0.4355</v>
      </c>
      <c r="E14" s="79" t="str">
        <f>IF(ABS((C14-D14)/(SQRT(($C$21+$D$21)/($C$21*$D$21)*((($C$21*C14)+($D$21*D14))/($C$21+$D$21))*(1-(($C$21*C14)+($D$21*D14))/($C$21+$D$21)))))&gt;=1.96,"é"," ")</f>
        <v>é</v>
      </c>
      <c r="G14" s="72"/>
      <c r="H14" s="73" t="s">
        <v>21</v>
      </c>
      <c r="I14" s="74">
        <v>0.35749999999999998</v>
      </c>
      <c r="J14" s="74">
        <v>0.47820000000000001</v>
      </c>
      <c r="K14" s="79" t="str">
        <f>IF(ABS((I14-J14)/(SQRT(($I$21+$J$21)/($I$21*$J$21)*((($I$21*I14)+($J$21*J14))/($I$21+$J$21))*(1-(($I$21*I14)+($J$21*J14))/($I$21+$J$21)))))&gt;=1.96,"é"," ")</f>
        <v>é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5" customHeight="1" x14ac:dyDescent="0.25">
      <c r="A15" s="72"/>
      <c r="B15" s="113" t="s">
        <v>22</v>
      </c>
      <c r="C15" s="74">
        <v>3.9800000000000002E-2</v>
      </c>
      <c r="D15" s="74">
        <v>5.1299999999999998E-2</v>
      </c>
      <c r="E15" s="79" t="str">
        <f>IF(ABS((C15-D15)/(SQRT(($C$21+$D$21)/($C$21*$D$21)*((($C$21*C15)+($D$21*D15))/($C$21+$D$21))*(1-(($C$21*C15)+($D$21*D15))/($C$21+$D$21)))))&gt;=1.96,"é"," ")</f>
        <v xml:space="preserve"> </v>
      </c>
      <c r="F15" s="56"/>
      <c r="G15" s="72"/>
      <c r="H15" s="73" t="s">
        <v>22</v>
      </c>
      <c r="I15" s="74">
        <v>5.5199999999999999E-2</v>
      </c>
      <c r="J15" s="74">
        <v>5.8200000000000002E-2</v>
      </c>
      <c r="K15" s="79" t="str">
        <f>IF(ABS((I15-J15)/(SQRT(($I$21+$J$21)/($I$21*$J$21)*((($I$21*I15)+($J$21*J15))/($I$21+$J$21))*(1-(($I$21*I15)+($J$21*J15))/($I$21+$J$21)))))&gt;=1.96,"é"," ")</f>
        <v xml:space="preserve"> </v>
      </c>
      <c r="L15" s="56"/>
      <c r="M15" s="67" t="s">
        <v>67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5" customHeight="1" x14ac:dyDescent="0.25">
      <c r="A16" s="72"/>
      <c r="B16" s="113" t="s">
        <v>23</v>
      </c>
      <c r="C16" s="74">
        <v>2.0299999999999999E-2</v>
      </c>
      <c r="D16" s="74">
        <v>1.43E-2</v>
      </c>
      <c r="E16" s="79" t="str">
        <f>IF(ABS((C16-D16)/(SQRT(($C$21+$D$21)/($C$21*$D$21)*((($C$21*C16)+($D$21*D16))/($C$21+$D$21))*(1-(($C$21*C16)+($D$21*D16))/($C$21+$D$21)))))&gt;=1.96,"é"," ")</f>
        <v xml:space="preserve"> </v>
      </c>
      <c r="G16" s="72"/>
      <c r="H16" s="73" t="s">
        <v>23</v>
      </c>
      <c r="I16" s="74">
        <v>2.1000000000000001E-2</v>
      </c>
      <c r="J16" s="74">
        <v>2.23E-2</v>
      </c>
      <c r="K16" s="79" t="str">
        <f>IF(ABS((I16-J16)/(SQRT(($I$21+$J$21)/($I$21*$J$21)*((($I$21*I16)+($J$21*J16))/($I$21+$J$21))*(1-(($I$21*I16)+($J$21*J16))/($I$21+$J$21)))))&gt;=1.96,"é"," ")</f>
        <v xml:space="preserve"> </v>
      </c>
      <c r="L16" s="32"/>
      <c r="M16" s="36"/>
      <c r="N16" s="36"/>
      <c r="O16" s="36"/>
      <c r="P16" s="36"/>
      <c r="Q16" s="36"/>
      <c r="R16" s="36"/>
      <c r="S16" s="36"/>
      <c r="T16" s="36"/>
      <c r="U16" s="32"/>
      <c r="V16" s="32"/>
      <c r="W16" s="32"/>
    </row>
    <row r="17" spans="1:23" ht="15" customHeight="1" x14ac:dyDescent="0.3">
      <c r="A17" s="72"/>
      <c r="B17" s="113" t="s">
        <v>68</v>
      </c>
      <c r="C17" s="74" t="s">
        <v>17</v>
      </c>
      <c r="D17" s="74">
        <v>0.16300000000000001</v>
      </c>
      <c r="E17" s="95" t="s">
        <v>69</v>
      </c>
      <c r="G17" s="72"/>
      <c r="H17" s="73" t="s">
        <v>68</v>
      </c>
      <c r="I17" s="74"/>
      <c r="J17" s="74">
        <v>0.14449999999999999</v>
      </c>
      <c r="K17" s="95" t="s">
        <v>69</v>
      </c>
      <c r="L17" s="32"/>
      <c r="M17" s="36"/>
      <c r="N17" s="36"/>
      <c r="O17" s="36"/>
      <c r="P17" s="36"/>
      <c r="Q17" s="36"/>
      <c r="R17" s="36"/>
      <c r="S17" s="36"/>
      <c r="T17" s="36"/>
      <c r="U17" s="31"/>
      <c r="V17" s="31"/>
      <c r="W17" s="31"/>
    </row>
    <row r="18" spans="1:23" ht="15" customHeight="1" x14ac:dyDescent="0.25">
      <c r="A18" s="72"/>
      <c r="B18" s="113" t="s">
        <v>24</v>
      </c>
      <c r="C18" s="74">
        <v>6.6600000000000006E-2</v>
      </c>
      <c r="D18" s="74">
        <v>9.06E-2</v>
      </c>
      <c r="E18" s="79" t="str">
        <f>IF(ABS((C18-D18)/(SQRT(($C$21+$D$21)/($C$21*$D$21)*((($C$21*C18)+($D$21*D18))/($C$21+$D$21))*(1-(($C$21*C18)+($D$21*D18))/($C$21+$D$21)))))&gt;=1.96,"é"," ")</f>
        <v>é</v>
      </c>
      <c r="G18" s="72"/>
      <c r="H18" s="73" t="s">
        <v>24</v>
      </c>
      <c r="I18" s="74">
        <v>9.3100000000000002E-2</v>
      </c>
      <c r="J18" s="74">
        <v>8.2400000000000001E-2</v>
      </c>
      <c r="K18" s="79" t="str">
        <f>IF(ABS((I18-J18)/(SQRT(($I$21+$J$21)/($I$21*$J$21)*((($I$21*I18)+($J$21*J18))/($I$21+$J$21))*(1-(($I$21*I18)+($J$21*J18))/($I$21+$J$21)))))&gt;=1.96,"é"," ")</f>
        <v xml:space="preserve"> </v>
      </c>
      <c r="L18" s="32"/>
      <c r="M18" s="36"/>
      <c r="N18" s="36"/>
      <c r="O18" s="36"/>
      <c r="P18" s="36"/>
      <c r="Q18" s="36"/>
      <c r="R18" s="36"/>
      <c r="S18" s="36"/>
      <c r="T18" s="36"/>
      <c r="U18" s="31"/>
      <c r="V18" s="31"/>
      <c r="W18" s="31"/>
    </row>
    <row r="19" spans="1:23" ht="15" customHeight="1" x14ac:dyDescent="0.25">
      <c r="A19" s="72"/>
      <c r="B19" s="113" t="s">
        <v>25</v>
      </c>
      <c r="C19" s="74">
        <v>0.57110000000000005</v>
      </c>
      <c r="D19" s="74">
        <v>0.48599999999999999</v>
      </c>
      <c r="E19" s="79" t="str">
        <f>IF(ABS((C19-D19)/(SQRT(($C$21+$D$21)/($C$21*$D$21)*((($C$21*C19)+($D$21*D19))/($C$21+$D$21))*(1-(($C$21*C19)+($D$21*D19))/($C$21+$D$21)))))&gt;=1.96,"ê"," ")</f>
        <v>ê</v>
      </c>
      <c r="G19" s="72"/>
      <c r="H19" s="73" t="s">
        <v>25</v>
      </c>
      <c r="I19" s="74">
        <v>0.57240000000000002</v>
      </c>
      <c r="J19" s="74">
        <v>0.45679999999999998</v>
      </c>
      <c r="K19" s="79" t="str">
        <f>IF(ABS((I19-J19)/(SQRT(($I$21+$J$21)/($I$21*$J$21)*((($I$21*I19)+($J$21*J19))/($I$21+$J$21))*(1-(($I$21*I19)+($J$21*J19))/($I$21+$J$21)))))&gt;=1.96,"ê"," ")</f>
        <v>ê</v>
      </c>
      <c r="L19" s="32"/>
      <c r="M19" s="36"/>
      <c r="N19" s="36"/>
      <c r="O19" s="36"/>
      <c r="P19" s="36"/>
      <c r="Q19" s="36"/>
      <c r="R19" s="36"/>
      <c r="S19" s="36"/>
      <c r="T19" s="36"/>
      <c r="U19" s="31"/>
      <c r="V19" s="31"/>
      <c r="W19" s="31"/>
    </row>
    <row r="20" spans="1:23" ht="15" customHeight="1" x14ac:dyDescent="0.25">
      <c r="A20" s="72"/>
      <c r="B20" s="113" t="s">
        <v>26</v>
      </c>
      <c r="C20" s="74">
        <v>0.4289</v>
      </c>
      <c r="D20" s="74">
        <v>0.51400000000000001</v>
      </c>
      <c r="E20" s="79" t="str">
        <f>IF(ABS((C20-D20)/(SQRT(($C$21+$D$21)/($C$21*$D$21)*((($C$21*C20)+($D$21*D20))/($C$21+$D$21))*(1-(($C$21*C20)+($D$21*D20))/($C$21+$D$21)))))&gt;=1.96,"é"," ")</f>
        <v>é</v>
      </c>
      <c r="G20" s="72"/>
      <c r="H20" s="73" t="s">
        <v>26</v>
      </c>
      <c r="I20" s="74">
        <v>0.42759999999999998</v>
      </c>
      <c r="J20" s="74">
        <v>0.54320000000000002</v>
      </c>
      <c r="K20" s="79" t="str">
        <f>IF(ABS((I20-J20)/(SQRT(($I$21+$J$21)/($I$21*$J$21)*((($I$21*I20)+($J$21*J20))/($I$21+$J$21))*(1-(($I$21*I20)+($J$21*J20))/($I$21+$J$21)))))&gt;=1.96,"é"," ")</f>
        <v>é</v>
      </c>
      <c r="L20" s="32"/>
      <c r="M20" s="36"/>
      <c r="N20" s="36"/>
      <c r="O20" s="36"/>
      <c r="P20" s="36"/>
      <c r="Q20" s="36"/>
      <c r="R20" s="36"/>
      <c r="S20" s="36"/>
      <c r="T20" s="36"/>
      <c r="U20" s="31"/>
      <c r="V20" s="31"/>
      <c r="W20" s="31"/>
    </row>
    <row r="21" spans="1:23" ht="15" customHeight="1" thickBot="1" x14ac:dyDescent="0.35">
      <c r="A21" s="75"/>
      <c r="B21" s="76"/>
      <c r="C21" s="77">
        <v>1230</v>
      </c>
      <c r="D21" s="77">
        <v>1325</v>
      </c>
      <c r="E21" s="97"/>
      <c r="G21" s="75"/>
      <c r="H21" s="76"/>
      <c r="I21" s="77">
        <v>870</v>
      </c>
      <c r="J21" s="77">
        <v>1031</v>
      </c>
      <c r="K21" s="97"/>
      <c r="M21" s="36"/>
      <c r="N21" s="36"/>
      <c r="O21" s="36"/>
      <c r="P21" s="36"/>
      <c r="Q21" s="36"/>
      <c r="R21" s="36"/>
      <c r="S21" s="36"/>
      <c r="T21" s="36"/>
      <c r="U21" s="31"/>
      <c r="V21" s="31"/>
      <c r="W21" s="31"/>
    </row>
    <row r="22" spans="1:23" ht="15" customHeight="1" x14ac:dyDescent="0.25">
      <c r="A22" s="27" t="s">
        <v>7</v>
      </c>
      <c r="B22" s="10" t="s">
        <v>20</v>
      </c>
      <c r="C22" s="11">
        <v>3.3099999999999997E-2</v>
      </c>
      <c r="D22" s="11">
        <v>5.5899999999999998E-2</v>
      </c>
      <c r="E22" s="61" t="str">
        <f>IF(ABS((C22-D22)/(SQRT(($C$30+$D$30)/($C$30*$D$30)*((($C$30*C22)+($D$30*D22))/($C$30+$D$30))*(1-(($C$30*C22)+($D$30*D22))/($C$30+$D$30)))))&gt;=1.96,"é"," ")</f>
        <v xml:space="preserve"> </v>
      </c>
      <c r="F22" s="56"/>
      <c r="G22" s="27" t="s">
        <v>8</v>
      </c>
      <c r="H22" s="10" t="s">
        <v>20</v>
      </c>
      <c r="I22" s="11">
        <v>8.4599999999999995E-2</v>
      </c>
      <c r="J22" s="11">
        <v>7.1199999999999999E-2</v>
      </c>
      <c r="K22" s="61" t="str">
        <f>IF(ABS((I22-J22)/(SQRT(($I$30+$J$30)/($I$30*$J$30)*((($I$30*I22)+($J$30*J22))/($I$30+$J$30))*(1-(($I$30*I22)+($J$30*J22))/($I$30+$J$30)))))&gt;=1.96,"é"," ")</f>
        <v xml:space="preserve"> </v>
      </c>
      <c r="L22" s="56"/>
      <c r="M22" s="36"/>
      <c r="N22" s="36"/>
      <c r="O22" s="36"/>
      <c r="P22" s="36"/>
      <c r="Q22" s="36"/>
      <c r="R22" s="36"/>
      <c r="S22" s="36"/>
      <c r="T22" s="36"/>
      <c r="U22" s="31"/>
      <c r="V22" s="31"/>
      <c r="W22" s="31"/>
    </row>
    <row r="23" spans="1:23" ht="15" customHeight="1" x14ac:dyDescent="0.25">
      <c r="A23" s="28"/>
      <c r="B23" s="12" t="s">
        <v>21</v>
      </c>
      <c r="C23" s="13">
        <v>0.42359999999999998</v>
      </c>
      <c r="D23" s="13">
        <v>0.50670000000000004</v>
      </c>
      <c r="E23" s="62" t="str">
        <f>IF(ABS((C23-D23)/(SQRT(($C$30+$D$30)/($C$30*$D$30)*((($C$30*C23)+($D$30*D23))/($C$30+$D$30))*(1-(($C$30*C23)+($D$30*D23))/($C$30+$D$30)))))&gt;=1.96,"é"," ")</f>
        <v>é</v>
      </c>
      <c r="G23" s="28"/>
      <c r="H23" s="12" t="s">
        <v>21</v>
      </c>
      <c r="I23" s="13">
        <v>0.27310000000000001</v>
      </c>
      <c r="J23" s="13">
        <v>0.39319999999999999</v>
      </c>
      <c r="K23" s="62" t="str">
        <f>IF(ABS((I23-J23)/(SQRT(($I$30+$J$30)/($I$30*$J$30)*((($I$30*I23)+($J$30*J23))/($I$30+$J$30))*(1-(($I$30*I23)+($J$30*J23))/($I$30+$J$30)))))&gt;=1.96,"é"," ")</f>
        <v>é</v>
      </c>
      <c r="M23" s="36"/>
      <c r="N23" s="36"/>
      <c r="O23" s="36"/>
      <c r="P23" s="36"/>
      <c r="Q23" s="36"/>
      <c r="R23" s="36"/>
      <c r="S23" s="36"/>
      <c r="T23" s="36"/>
      <c r="U23" s="31"/>
      <c r="V23" s="31"/>
      <c r="W23" s="31"/>
    </row>
    <row r="24" spans="1:23" ht="15" customHeight="1" x14ac:dyDescent="0.25">
      <c r="A24" s="28"/>
      <c r="B24" s="12" t="s">
        <v>22</v>
      </c>
      <c r="C24" s="13">
        <v>3.9300000000000002E-2</v>
      </c>
      <c r="D24" s="13">
        <v>6.5500000000000003E-2</v>
      </c>
      <c r="E24" s="62" t="str">
        <f>IF(ABS((C24-D24)/(SQRT(($C$30+$D$30)/($C$30*$D$30)*((($C$30*C24)+($D$30*D24))/($C$30+$D$30))*(1-(($C$30*C24)+($D$30*D24))/($C$30+$D$30)))))&gt;=1.96,"é"," ")</f>
        <v xml:space="preserve"> </v>
      </c>
      <c r="F24" s="56"/>
      <c r="G24" s="28"/>
      <c r="H24" s="12" t="s">
        <v>22</v>
      </c>
      <c r="I24" s="13">
        <v>6.54E-2</v>
      </c>
      <c r="J24" s="13">
        <v>4.07E-2</v>
      </c>
      <c r="K24" s="62" t="str">
        <f>IF(ABS((I24-J24)/(SQRT(($I$30+$J$30)/($I$30*$J$30)*((($I$30*I24)+($J$30*J24))/($I$30+$J$30))*(1-(($I$30*I24)+($J$30*J24))/($I$30+$J$30)))))&gt;=1.96,"é"," ")</f>
        <v xml:space="preserve"> </v>
      </c>
      <c r="L24" s="56"/>
      <c r="M24" s="36"/>
      <c r="N24" s="36"/>
      <c r="O24" s="36"/>
      <c r="P24" s="36"/>
      <c r="Q24" s="36"/>
      <c r="R24" s="36"/>
      <c r="S24" s="36"/>
      <c r="T24" s="36"/>
      <c r="U24" s="31"/>
      <c r="V24" s="31"/>
      <c r="W24" s="31"/>
    </row>
    <row r="25" spans="1:23" ht="15" customHeight="1" x14ac:dyDescent="0.25">
      <c r="A25" s="28"/>
      <c r="B25" s="12" t="s">
        <v>23</v>
      </c>
      <c r="C25" s="13">
        <v>2.4799999999999999E-2</v>
      </c>
      <c r="D25" s="13">
        <v>2.3099999999999999E-2</v>
      </c>
      <c r="E25" s="62" t="str">
        <f>IF(ABS((C25-D25)/(SQRT(($C$30+$D$30)/($C$30*$D$30)*((($C$30*C25)+($D$30*D25))/($C$30+$D$30))*(1-(($C$30*C25)+($D$30*D25))/($C$30+$D$30)))))&gt;=1.96,"é"," ")</f>
        <v xml:space="preserve"> </v>
      </c>
      <c r="G25" s="28"/>
      <c r="H25" s="12" t="s">
        <v>23</v>
      </c>
      <c r="I25" s="13">
        <v>2.69E-2</v>
      </c>
      <c r="J25" s="13">
        <v>1.3599999999999999E-2</v>
      </c>
      <c r="K25" s="62" t="str">
        <f>IF(ABS((I25-J25)/(SQRT(($I$30+$J$30)/($I$30*$J$30)*((($I$30*I25)+($J$30*J25))/($I$30+$J$30))*(1-(($I$30*I25)+($J$30*J25))/($I$30+$J$30)))))&gt;=1.96,"é"," ")</f>
        <v xml:space="preserve"> </v>
      </c>
      <c r="M25" s="36"/>
      <c r="N25" s="36"/>
      <c r="O25" s="36"/>
      <c r="P25" s="36"/>
      <c r="Q25" s="36"/>
      <c r="R25" s="36"/>
      <c r="S25" s="36"/>
      <c r="T25" s="36"/>
      <c r="U25" s="31"/>
      <c r="V25" s="31"/>
      <c r="W25" s="31"/>
    </row>
    <row r="26" spans="1:23" ht="15" customHeight="1" x14ac:dyDescent="0.3">
      <c r="A26" s="28"/>
      <c r="B26" s="12" t="s">
        <v>68</v>
      </c>
      <c r="C26" s="13" t="s">
        <v>17</v>
      </c>
      <c r="D26" s="13">
        <v>0.1618</v>
      </c>
      <c r="E26" s="94" t="s">
        <v>69</v>
      </c>
      <c r="G26" s="28"/>
      <c r="H26" s="12" t="s">
        <v>68</v>
      </c>
      <c r="I26" s="13" t="s">
        <v>17</v>
      </c>
      <c r="J26" s="13">
        <v>0.16270000000000001</v>
      </c>
      <c r="K26" s="94" t="s">
        <v>69</v>
      </c>
      <c r="M26" s="35"/>
      <c r="N26" s="35"/>
      <c r="O26" s="35"/>
      <c r="P26" s="35"/>
      <c r="Q26" s="35"/>
      <c r="R26" s="35"/>
      <c r="S26" s="35"/>
      <c r="T26" s="35"/>
      <c r="U26" s="32"/>
      <c r="V26" s="32"/>
      <c r="W26" s="32"/>
    </row>
    <row r="27" spans="1:23" ht="15" customHeight="1" x14ac:dyDescent="0.25">
      <c r="A27" s="28"/>
      <c r="B27" s="12" t="s">
        <v>24</v>
      </c>
      <c r="C27" s="13">
        <v>8.8800000000000004E-2</v>
      </c>
      <c r="D27" s="13">
        <v>0.1137</v>
      </c>
      <c r="E27" s="62" t="str">
        <f>IF(ABS((C27-D27)/(SQRT(($C$30+$D$30)/($C$30*$D$30)*((($C$30*C27)+($D$30*D27))/($C$30+$D$30))*(1-(($C$30*C27)+($D$30*D27))/($C$30+$D$30)))))&gt;=1.96,"é"," ")</f>
        <v xml:space="preserve"> </v>
      </c>
      <c r="F27" s="56"/>
      <c r="G27" s="28"/>
      <c r="H27" s="12" t="s">
        <v>24</v>
      </c>
      <c r="I27" s="13">
        <v>6.54E-2</v>
      </c>
      <c r="J27" s="13">
        <v>8.14E-2</v>
      </c>
      <c r="K27" s="62" t="str">
        <f>IF(ABS((I27-J27)/(SQRT(($I$30+$J$30)/($I$30*$J$30)*((($I$30*I27)+($J$30*J27))/($I$30+$J$30))*(1-(($I$30*I27)+($J$30*J27))/($I$30+$J$30)))))&gt;=1.96,"é"," ")</f>
        <v xml:space="preserve"> </v>
      </c>
      <c r="M27" s="35"/>
      <c r="N27" s="35"/>
      <c r="O27" s="35"/>
      <c r="P27" s="35"/>
      <c r="Q27" s="35"/>
      <c r="R27" s="35"/>
      <c r="S27" s="35"/>
      <c r="T27" s="35"/>
      <c r="U27" s="32"/>
      <c r="V27" s="32"/>
      <c r="W27" s="32"/>
    </row>
    <row r="28" spans="1:23" ht="15" customHeight="1" x14ac:dyDescent="0.25">
      <c r="A28" s="28"/>
      <c r="B28" s="12" t="s">
        <v>25</v>
      </c>
      <c r="C28" s="13">
        <v>0.51859999999999995</v>
      </c>
      <c r="D28" s="13">
        <v>0.4123</v>
      </c>
      <c r="E28" s="62" t="str">
        <f>IF(ABS((C28-D28)/(SQRT(($C$30+$D$30)/($C$30*$D$30)*((($C$30*C28)+($D$30*D28))/($C$30+$D$30))*(1-(($C$30*C28)+($D$30*D28))/($C$30+$D$30)))))&gt;=1.96,"ê"," ")</f>
        <v>ê</v>
      </c>
      <c r="G28" s="28"/>
      <c r="H28" s="12" t="s">
        <v>25</v>
      </c>
      <c r="I28" s="13">
        <v>0.64229999999999998</v>
      </c>
      <c r="J28" s="13">
        <v>0.53900000000000003</v>
      </c>
      <c r="K28" s="62" t="str">
        <f>IF(ABS((I28-J28)/(SQRT(($I$30+$J$30)/($I$30*$J$30)*((($I$30*I28)+($J$30*J28))/($I$30+$J$30))*(1-(($I$30*I28)+($J$30*J28))/($I$30+$J$30)))))&gt;=1.96,"ê"," ")</f>
        <v>ê</v>
      </c>
      <c r="M28" s="35"/>
      <c r="N28" s="35"/>
      <c r="O28" s="35"/>
      <c r="P28" s="35"/>
      <c r="Q28" s="35"/>
      <c r="R28" s="35"/>
      <c r="S28" s="35"/>
      <c r="T28" s="35"/>
      <c r="U28" s="32"/>
      <c r="V28" s="32"/>
      <c r="W28" s="32"/>
    </row>
    <row r="29" spans="1:23" ht="15" customHeight="1" x14ac:dyDescent="0.25">
      <c r="A29" s="28"/>
      <c r="B29" s="12" t="s">
        <v>26</v>
      </c>
      <c r="C29" s="13">
        <v>0.48139999999999999</v>
      </c>
      <c r="D29" s="13">
        <v>0.5877</v>
      </c>
      <c r="E29" s="62" t="str">
        <f>IF(ABS((C29-D29)/(SQRT(($C$30+$D$30)/($C$30*$D$30)*((($C$30*C29)+($D$30*D29))/($C$30+$D$30))*(1-(($C$30*C29)+($D$30*D29))/($C$30+$D$30)))))&gt;=1.96,"é"," ")</f>
        <v>é</v>
      </c>
      <c r="G29" s="28"/>
      <c r="H29" s="12" t="s">
        <v>26</v>
      </c>
      <c r="I29" s="13">
        <v>0.35770000000000002</v>
      </c>
      <c r="J29" s="13">
        <v>0.46100000000000002</v>
      </c>
      <c r="K29" s="62" t="str">
        <f>IF(ABS((I29-J29)/(SQRT(($I$30+$J$30)/($I$30*$J$30)*((($I$30*I29)+($J$30*J29))/($I$30+$J$30))*(1-(($I$30*I29)+($J$30*J29))/($I$30+$J$30)))))&gt;=1.96,"é"," ")</f>
        <v>é</v>
      </c>
    </row>
    <row r="30" spans="1:23" ht="15" customHeight="1" thickBot="1" x14ac:dyDescent="0.35">
      <c r="A30" s="29"/>
      <c r="B30" s="14"/>
      <c r="C30" s="15">
        <v>484</v>
      </c>
      <c r="D30" s="15">
        <v>519</v>
      </c>
      <c r="E30" s="96"/>
      <c r="G30" s="29"/>
      <c r="H30" s="14"/>
      <c r="I30" s="15">
        <v>260</v>
      </c>
      <c r="J30" s="15">
        <v>295</v>
      </c>
      <c r="K30" s="96"/>
    </row>
    <row r="31" spans="1:23" ht="15" customHeight="1" x14ac:dyDescent="0.25">
      <c r="A31" s="69" t="s">
        <v>27</v>
      </c>
      <c r="B31" s="113" t="s">
        <v>20</v>
      </c>
      <c r="C31" s="71">
        <v>6.1400000000000003E-2</v>
      </c>
      <c r="D31" s="71">
        <v>7.9100000000000004E-2</v>
      </c>
      <c r="E31" s="78" t="str">
        <f>IF(ABS((C31-D31)/(SQRT(($C$39+$D$39)/($C$39*$D$39)*((($C$39*C31)+($D$39*D31))/($C$39+D39))*(1-(($C$39*C31)+($D$39*D31))/($C$39+$D$39)))))&gt;=1.96,"é"," ")</f>
        <v>é</v>
      </c>
      <c r="G31" s="69" t="s">
        <v>12</v>
      </c>
      <c r="H31" s="70" t="s">
        <v>20</v>
      </c>
      <c r="I31" s="71">
        <v>2.3E-2</v>
      </c>
      <c r="J31" s="71">
        <v>2.2800000000000001E-2</v>
      </c>
      <c r="K31" s="78" t="str">
        <f>IF(ABS((I31-J31)/(SQRT(($I$39+$J$39)/($I$39*$J$39)*((($I$39*I31)+($J$39*J31))/($I$39+$J$39))*(1-(($I$39*I31)+($J$39*J31))/($I$39+$J$39)))))&gt;=1.96,"é"," ")</f>
        <v xml:space="preserve"> </v>
      </c>
      <c r="L31" s="56"/>
    </row>
    <row r="32" spans="1:23" ht="15" customHeight="1" x14ac:dyDescent="0.25">
      <c r="A32" s="72"/>
      <c r="B32" s="113" t="s">
        <v>21</v>
      </c>
      <c r="C32" s="74">
        <v>0.45329999999999998</v>
      </c>
      <c r="D32" s="74">
        <v>0.53990000000000005</v>
      </c>
      <c r="E32" s="79" t="str">
        <f>IF(ABS((C32-D32)/(SQRT(($C$39+$D$39)/($C$39*$D$39)*((($C$39*C32)+($D$39*D32))/($C$39+J31))*(1-(($C$39*C32)+($D$39*D32))/($C$39+$D$39)))))&gt;=1.96,"é"," ")</f>
        <v>é</v>
      </c>
      <c r="G32" s="72"/>
      <c r="H32" s="73" t="s">
        <v>21</v>
      </c>
      <c r="I32" s="74">
        <v>0.16489999999999999</v>
      </c>
      <c r="J32" s="74">
        <v>0.2104</v>
      </c>
      <c r="K32" s="79" t="str">
        <f>IF(ABS((I32-J32)/(SQRT(($I$39+$J$39)/($I$39*$J$39)*((($I$39*I32)+($J$39*J32))/($I$39+$J$39))*(1-(($I$39*I32)+($J$39*J32))/($I$39+$J$39)))))&gt;=1.96,"é"," ")</f>
        <v xml:space="preserve"> </v>
      </c>
    </row>
    <row r="33" spans="1:12" ht="15" customHeight="1" x14ac:dyDescent="0.25">
      <c r="A33" s="72"/>
      <c r="B33" s="113" t="s">
        <v>22</v>
      </c>
      <c r="C33" s="74">
        <v>4.8099999999999997E-2</v>
      </c>
      <c r="D33" s="74">
        <v>7.0599999999999996E-2</v>
      </c>
      <c r="E33" s="79" t="str">
        <f>IF(ABS((C33-D33)/(SQRT(($C$39+$D$39)/($C$39*$D$39)*((($C$39*C33)+($D$39*D33))/($C$39+J32))*(1-(($C$39*C33)+($D$39*D33))/($C$39+$D$39)))))&gt;=1.96,"é"," ")</f>
        <v>é</v>
      </c>
      <c r="G33" s="72"/>
      <c r="H33" s="73" t="s">
        <v>22</v>
      </c>
      <c r="I33" s="81">
        <v>4.1999999999999997E-3</v>
      </c>
      <c r="J33" s="74">
        <v>8.2000000000000007E-3</v>
      </c>
      <c r="K33" s="79" t="str">
        <f>IF(ABS((I33-J33)/(SQRT(($I$39+$J$39)/($I$39*$J$39)*((($I$39*I33)+($J$39*J33))/($I$39+$J$39))*(1-(($I$39*I33)+($J$39*J33))/($I$39+$J$39)))))&gt;=1.96,"é"," ")</f>
        <v xml:space="preserve"> </v>
      </c>
    </row>
    <row r="34" spans="1:12" ht="15" customHeight="1" x14ac:dyDescent="0.25">
      <c r="A34" s="72"/>
      <c r="B34" s="113" t="s">
        <v>23</v>
      </c>
      <c r="C34" s="74">
        <v>2.3800000000000002E-2</v>
      </c>
      <c r="D34" s="74">
        <v>2.35E-2</v>
      </c>
      <c r="E34" s="79" t="str">
        <f>IF(ABS((C34-D34)/(SQRT(($C$39+$D$39)/($C$39*$D$39)*((($C$39*C34)+($D$39*D34))/($C$39+J33))*(1-(($C$39*C34)+($D$39*D34))/($C$39+$D$39)))))&gt;=1.96,"é"," ")</f>
        <v xml:space="preserve"> </v>
      </c>
      <c r="G34" s="72"/>
      <c r="H34" s="73" t="s">
        <v>23</v>
      </c>
      <c r="I34" s="81">
        <v>0</v>
      </c>
      <c r="J34" s="81">
        <v>1.6000000000000001E-3</v>
      </c>
      <c r="K34" s="79" t="str">
        <f>IF(ABS((I34-J34)/(SQRT(($I$39+$J$39)/($I$39*$J$39)*((($I$39*I34)+($J$39*J34))/($I$39+$J$39))*(1-(($I$39*I34)+($J$39*J34))/($I$39+$J$39)))))&gt;=1.96,"é"," ")</f>
        <v xml:space="preserve"> </v>
      </c>
    </row>
    <row r="35" spans="1:12" ht="15" customHeight="1" x14ac:dyDescent="0.3">
      <c r="A35" s="72"/>
      <c r="B35" s="113" t="s">
        <v>68</v>
      </c>
      <c r="C35" s="74" t="s">
        <v>17</v>
      </c>
      <c r="D35" s="74">
        <v>0.20250000000000001</v>
      </c>
      <c r="E35" s="95" t="s">
        <v>69</v>
      </c>
      <c r="G35" s="72"/>
      <c r="H35" s="73" t="s">
        <v>68</v>
      </c>
      <c r="I35" s="74" t="s">
        <v>17</v>
      </c>
      <c r="J35" s="74">
        <v>1.9599999999999999E-2</v>
      </c>
      <c r="K35" s="95" t="s">
        <v>69</v>
      </c>
    </row>
    <row r="36" spans="1:12" ht="15" customHeight="1" x14ac:dyDescent="0.25">
      <c r="A36" s="72"/>
      <c r="B36" s="113" t="s">
        <v>24</v>
      </c>
      <c r="C36" s="74">
        <v>9.7000000000000003E-2</v>
      </c>
      <c r="D36" s="74">
        <v>0.11360000000000001</v>
      </c>
      <c r="E36" s="79" t="str">
        <f>IF(ABS((C36-D36)/(SQRT(($C$39+$D$39)/($C$39*$D$39)*((($C$39*C36)+($D$39*D36))/($C$39+J34))*(1-(($C$39*C36)+($D$39*D36))/($C$39+$D$39)))))&gt;=1.96,"é"," ")</f>
        <v xml:space="preserve"> </v>
      </c>
      <c r="G36" s="72"/>
      <c r="H36" s="73" t="s">
        <v>24</v>
      </c>
      <c r="I36" s="74">
        <v>1.67E-2</v>
      </c>
      <c r="J36" s="74">
        <v>1.14E-2</v>
      </c>
      <c r="K36" s="79" t="str">
        <f>IF(ABS((I36-J36)/(SQRT(($I$39+$J$39)/($I$39*$J$39)*((($I$39*I36)+($J$39*J36))/($I$39+$J$39))*(1-(($I$39*I36)+($J$39*J36))/($I$39+$J$39)))))&gt;=1.96,"é"," ")</f>
        <v xml:space="preserve"> </v>
      </c>
      <c r="L36" s="56"/>
    </row>
    <row r="37" spans="1:12" ht="15" customHeight="1" x14ac:dyDescent="0.25">
      <c r="A37" s="72"/>
      <c r="B37" s="113" t="s">
        <v>25</v>
      </c>
      <c r="C37" s="74">
        <v>0.47070000000000001</v>
      </c>
      <c r="D37" s="74">
        <v>0.37290000000000001</v>
      </c>
      <c r="E37" s="79" t="str">
        <f>IF(ABS((C37-D37)/(SQRT(($C$39+$D$39)/($C$39*$D$39)*((($C$39*C37)+($D$39*D37))/($C$39+J36))*(1-(($C$39*C37)+($D$39*D37))/($C$39+$D$39)))))&gt;=1.96,"ê"," ")</f>
        <v>ê</v>
      </c>
      <c r="G37" s="72"/>
      <c r="H37" s="73" t="s">
        <v>25</v>
      </c>
      <c r="I37" s="74">
        <v>0.81</v>
      </c>
      <c r="J37" s="74">
        <v>0.75860000000000005</v>
      </c>
      <c r="K37" s="79" t="str">
        <f>IF(ABS((I37-J37)/(SQRT(($I$39+$J$39)/($I$39*$J$39)*((($I$39*I37)+($J$39*J37))/($I$39+$J$39))*(1-(($I$39*I37)+($J$39*J37))/($I$39+$J$39)))))&gt;=1.96,"ê"," ")</f>
        <v>ê</v>
      </c>
    </row>
    <row r="38" spans="1:12" ht="15" customHeight="1" x14ac:dyDescent="0.25">
      <c r="A38" s="72"/>
      <c r="B38" s="113" t="s">
        <v>26</v>
      </c>
      <c r="C38" s="74">
        <v>0.52929999999999999</v>
      </c>
      <c r="D38" s="74">
        <v>0.62709999999999999</v>
      </c>
      <c r="E38" s="79" t="str">
        <f>IF(ABS((C38-D38)/(SQRT(($C$39+$D$39)/($C$39*$D$39)*((($C$39*C38)+($D$39*D38))/($C$39+J37))*(1-(($C$39*C38)+($D$39*D38))/($C$39+$D$39)))))&gt;=1.96,"é"," ")</f>
        <v>é</v>
      </c>
      <c r="G38" s="72"/>
      <c r="H38" s="73" t="s">
        <v>26</v>
      </c>
      <c r="I38" s="74">
        <v>0.19</v>
      </c>
      <c r="J38" s="74">
        <v>0.2414</v>
      </c>
      <c r="K38" s="79" t="str">
        <f>IF(ABS((I38-J38)/(SQRT(($I$39+$J$39)/($I$39*$J$39)*((($I$39*I38)+($J$39*J38))/($I$39+$J$39))*(1-(($I$39*I38)+($J$39*J38))/($I$39+$J$39)))))&gt;=1.96,"é"," ")</f>
        <v>é</v>
      </c>
    </row>
    <row r="39" spans="1:12" ht="15" customHeight="1" thickBot="1" x14ac:dyDescent="0.35">
      <c r="A39" s="75"/>
      <c r="B39" s="76"/>
      <c r="C39" s="77">
        <v>1725</v>
      </c>
      <c r="D39" s="77">
        <v>1743</v>
      </c>
      <c r="E39" s="97"/>
      <c r="G39" s="75"/>
      <c r="H39" s="76"/>
      <c r="I39" s="77">
        <v>479</v>
      </c>
      <c r="J39" s="77">
        <v>613</v>
      </c>
      <c r="K39" s="97"/>
    </row>
    <row r="41" spans="1:12" ht="18" x14ac:dyDescent="0.25">
      <c r="F41" s="56"/>
    </row>
    <row r="43" spans="1:12" ht="18" x14ac:dyDescent="0.25">
      <c r="F43" s="56"/>
    </row>
  </sheetData>
  <mergeCells count="3">
    <mergeCell ref="A3:B3"/>
    <mergeCell ref="M3:N3"/>
    <mergeCell ref="G3:H3"/>
  </mergeCells>
  <pageMargins left="0.7" right="0.7" top="0.75" bottom="0.75" header="0.3" footer="0.3"/>
  <pageSetup paperSize="9" orientation="portrait" r:id="rId1"/>
  <ignoredErrors>
    <ignoredError sqref="E10 K19 E28 K28 K37 Q10 K10 E19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zoomScale="80" zoomScaleNormal="80" workbookViewId="0"/>
  </sheetViews>
  <sheetFormatPr defaultRowHeight="15" x14ac:dyDescent="0.25"/>
  <cols>
    <col min="1" max="1" width="22.85546875" customWidth="1"/>
    <col min="2" max="2" width="18.42578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11" max="11" width="12.7109375" bestFit="1" customWidth="1"/>
    <col min="12" max="12" width="7.5703125" customWidth="1"/>
    <col min="13" max="13" width="15.85546875" customWidth="1"/>
    <col min="14" max="14" width="18.42578125" customWidth="1"/>
    <col min="17" max="17" width="13.7109375" customWidth="1"/>
  </cols>
  <sheetData>
    <row r="1" spans="1:23" ht="15.75" x14ac:dyDescent="0.25">
      <c r="A1" s="34" t="s">
        <v>92</v>
      </c>
      <c r="B1" s="2"/>
    </row>
    <row r="2" spans="1:23" ht="16.5" thickBot="1" x14ac:dyDescent="0.3">
      <c r="A2" s="57" t="s">
        <v>54</v>
      </c>
      <c r="B2" s="2"/>
    </row>
    <row r="3" spans="1:23" ht="15" customHeight="1" thickBot="1" x14ac:dyDescent="0.3">
      <c r="A3" s="127"/>
      <c r="B3" s="128"/>
      <c r="C3" s="8" t="s">
        <v>4</v>
      </c>
      <c r="D3" s="8" t="s">
        <v>60</v>
      </c>
      <c r="E3" s="9" t="s">
        <v>14</v>
      </c>
      <c r="G3" s="127"/>
      <c r="H3" s="128"/>
      <c r="I3" s="8" t="s">
        <v>4</v>
      </c>
      <c r="J3" s="8" t="s">
        <v>60</v>
      </c>
      <c r="K3" s="9" t="s">
        <v>14</v>
      </c>
      <c r="M3" s="127"/>
      <c r="N3" s="128"/>
      <c r="O3" s="8" t="s">
        <v>4</v>
      </c>
      <c r="P3" s="8" t="s">
        <v>60</v>
      </c>
      <c r="Q3" s="9" t="s">
        <v>14</v>
      </c>
    </row>
    <row r="4" spans="1:23" ht="15" customHeight="1" x14ac:dyDescent="0.25">
      <c r="A4" s="27" t="s">
        <v>2</v>
      </c>
      <c r="B4" s="12" t="s">
        <v>20</v>
      </c>
      <c r="C4" s="11">
        <v>7.85E-2</v>
      </c>
      <c r="D4" s="11">
        <v>0.1079</v>
      </c>
      <c r="E4" s="61" t="str">
        <f>IF(ABS((C4-D4)/(SQRT(($C$12+$D$12)/($C$12*$D$12)*((($C$12*C4)+($D$12*D4))/($C$12+$D$12))*(1-(($C$12*C4)+($D$12*D4))/($C$12+$D$12)))))&gt;=1.96,"é"," ")</f>
        <v>é</v>
      </c>
      <c r="F4" s="56"/>
      <c r="G4" s="27" t="s">
        <v>3</v>
      </c>
      <c r="H4" s="10" t="s">
        <v>20</v>
      </c>
      <c r="I4" s="11">
        <v>6.3E-2</v>
      </c>
      <c r="J4" s="11">
        <v>5.8000000000000003E-2</v>
      </c>
      <c r="K4" s="61" t="str">
        <f>IF(ABS((I4-J4)/(SQRT(($I$12+$J$12)/($I$12*$J$12)*((($I$12*I4)+($J$12*J4))/($I$12+$J$12))*(1-(($I$12*I4)+($J$12*J4))/($I$12+$J$12)))))&gt;=1.96,"é"," ")</f>
        <v xml:space="preserve"> </v>
      </c>
      <c r="M4" s="27" t="s">
        <v>13</v>
      </c>
      <c r="N4" s="114" t="s">
        <v>20</v>
      </c>
      <c r="O4" s="11">
        <v>7.0199999999999999E-2</v>
      </c>
      <c r="P4" s="11">
        <v>8.1900000000000001E-2</v>
      </c>
      <c r="Q4" s="61" t="str">
        <f>IF(ABS((O4-P4)/(SQRT(($O$12+$P$12)/($O$12*$P$12)*((($O$12*O4)+($P$12*P4))/($O$12+$P$12))*(1-(($O$12*O4)+($P$12*P4))/($O$12+$P$12)))))&gt;=1.96,"é"," ")</f>
        <v xml:space="preserve"> </v>
      </c>
    </row>
    <row r="5" spans="1:23" ht="15" customHeight="1" x14ac:dyDescent="0.25">
      <c r="A5" s="28"/>
      <c r="B5" s="12" t="s">
        <v>21</v>
      </c>
      <c r="C5" s="13">
        <v>0.37069999999999997</v>
      </c>
      <c r="D5" s="13">
        <v>0.41199999999999998</v>
      </c>
      <c r="E5" s="62" t="str">
        <f>IF(ABS((C5-D5)/(SQRT(($C$12+$D$12)/($C$12*$D$12)*((($C$12*C5)+($D$12*D5))/($C$12+$D$12))*(1-(($C$12*C5)+($D$12*D5))/($C$12+$D$12)))))&gt;=1.96,"é"," ")</f>
        <v>é</v>
      </c>
      <c r="F5" s="56"/>
      <c r="G5" s="28"/>
      <c r="H5" s="12" t="s">
        <v>21</v>
      </c>
      <c r="I5" s="13">
        <v>0.31480000000000002</v>
      </c>
      <c r="J5" s="13">
        <v>0.38119999999999998</v>
      </c>
      <c r="K5" s="62" t="str">
        <f>IF(ABS((I5-J5)/(SQRT(($I$12+$J$12)/($I$12*$J$12)*((($I$12*I5)+($J$12*J5))/($I$12+$J$12))*(1-(($I$12*I5)+($J$12*J5))/($I$12+$J$12)))))&gt;=1.96,"é"," ")</f>
        <v>é</v>
      </c>
      <c r="M5" s="28"/>
      <c r="N5" s="114" t="s">
        <v>21</v>
      </c>
      <c r="O5" s="13">
        <v>0.3407</v>
      </c>
      <c r="P5" s="13">
        <v>0.39600000000000002</v>
      </c>
      <c r="Q5" s="62" t="str">
        <f>IF(ABS((O5-P5)/(SQRT(($O$12+$P$12)/($O$12*$P$12)*((($O$12*O5)+($P$12*P5))/($O$12+$P$12))*(1-(($O$12*O5)+($P$12*P5))/($O$12+$P$12)))))&gt;=1.96,"é"," ")</f>
        <v>é</v>
      </c>
    </row>
    <row r="6" spans="1:23" ht="15" customHeight="1" x14ac:dyDescent="0.25">
      <c r="A6" s="28"/>
      <c r="B6" s="12" t="s">
        <v>22</v>
      </c>
      <c r="C6" s="13">
        <v>0.1303</v>
      </c>
      <c r="D6" s="13">
        <v>0.12909999999999999</v>
      </c>
      <c r="E6" s="62" t="str">
        <f>IF(ABS((C6-D6)/(SQRT(($C$12+$D$12)/($C$12*$D$12)*((($C$12*C6)+($D$12*D6))/($C$12+$D$12))*(1-(($C$12*C6)+($D$12*D6))/($C$12+$D$12)))))&gt;=1.96,"é"," ")</f>
        <v xml:space="preserve"> </v>
      </c>
      <c r="G6" s="28"/>
      <c r="H6" s="12" t="s">
        <v>22</v>
      </c>
      <c r="I6" s="13">
        <v>0.111</v>
      </c>
      <c r="J6" s="13">
        <v>0.11840000000000001</v>
      </c>
      <c r="K6" s="62" t="str">
        <f>IF(ABS((I6-J6)/(SQRT(($I$12+$J$12)/($I$12*$J$12)*((($I$12*I6)+($J$12*J6))/($I$12+$J$12))*(1-(($I$12*I6)+($J$12*J6))/($I$12+$J$12)))))&gt;=1.96,"é"," ")</f>
        <v xml:space="preserve"> </v>
      </c>
      <c r="L6" s="56"/>
      <c r="M6" s="28"/>
      <c r="N6" s="114" t="s">
        <v>22</v>
      </c>
      <c r="O6" s="13">
        <v>0.11990000000000001</v>
      </c>
      <c r="P6" s="13">
        <v>0.1235</v>
      </c>
      <c r="Q6" s="62" t="str">
        <f>IF(ABS((O6-P6)/(SQRT(($O$12+$P$12)/($O$12*$P$12)*((($O$12*O6)+($P$12*P6))/($O$12+$P$12))*(1-(($O$12*O6)+($P$12*P6))/($O$12+$P$12)))))&gt;=1.96,"é"," ")</f>
        <v xml:space="preserve"> </v>
      </c>
    </row>
    <row r="7" spans="1:23" ht="15" customHeight="1" x14ac:dyDescent="0.25">
      <c r="A7" s="28"/>
      <c r="B7" s="12" t="s">
        <v>23</v>
      </c>
      <c r="C7" s="13">
        <v>4.9799999999999997E-2</v>
      </c>
      <c r="D7" s="13">
        <v>5.4800000000000001E-2</v>
      </c>
      <c r="E7" s="62" t="str">
        <f>IF(ABS((C7-D7)/(SQRT(($C$12+$D$12)/($C$12*$D$12)*((($C$12*C7)+($D$12*D7))/($C$12+$D$12))*(1-(($C$12*C7)+($D$12*D7))/($C$12+$D$12)))))&gt;=1.96,"é"," ")</f>
        <v xml:space="preserve"> </v>
      </c>
      <c r="G7" s="28"/>
      <c r="H7" s="12" t="s">
        <v>23</v>
      </c>
      <c r="I7" s="13">
        <v>4.3099999999999999E-2</v>
      </c>
      <c r="J7" s="13">
        <v>3.0200000000000001E-2</v>
      </c>
      <c r="K7" s="62" t="str">
        <f>IF(ABS((I7-J7)/(SQRT(($I$12+$J$12)/($I$12*$J$12)*((($I$12*I7)+($J$12*J7))/($I$12+$J$12))*(1-(($I$12*I7)+($J$12*J7))/($I$12+$J$12)))))&gt;=1.96,"é"," ")</f>
        <v xml:space="preserve"> </v>
      </c>
      <c r="M7" s="28"/>
      <c r="N7" s="114" t="s">
        <v>23</v>
      </c>
      <c r="O7" s="13">
        <v>4.6199999999999998E-2</v>
      </c>
      <c r="P7" s="13">
        <v>4.2000000000000003E-2</v>
      </c>
      <c r="Q7" s="62" t="str">
        <f>IF(ABS((O7-P7)/(SQRT(($O$12+$P$12)/($O$12*$P$12)*((($O$12*O7)+($P$12*P7))/($O$12+$P$12))*(1-(($O$12*O7)+($P$12*P7))/($O$12+$P$12)))))&gt;=1.96,"é"," ")</f>
        <v xml:space="preserve"> </v>
      </c>
    </row>
    <row r="8" spans="1:23" ht="15" customHeight="1" x14ac:dyDescent="0.3">
      <c r="A8" s="28"/>
      <c r="B8" s="12" t="s">
        <v>68</v>
      </c>
      <c r="C8" s="13" t="s">
        <v>17</v>
      </c>
      <c r="D8" s="13">
        <v>0.1477</v>
      </c>
      <c r="E8" s="94" t="s">
        <v>69</v>
      </c>
      <c r="F8" s="56"/>
      <c r="G8" s="28"/>
      <c r="H8" s="12" t="s">
        <v>68</v>
      </c>
      <c r="I8" s="13" t="s">
        <v>17</v>
      </c>
      <c r="J8" s="13">
        <v>0.13139999999999999</v>
      </c>
      <c r="K8" s="94" t="s">
        <v>69</v>
      </c>
      <c r="M8" s="28"/>
      <c r="N8" s="114" t="s">
        <v>68</v>
      </c>
      <c r="O8" s="13" t="s">
        <v>17</v>
      </c>
      <c r="P8" s="13">
        <v>0.13919999999999999</v>
      </c>
      <c r="Q8" s="94" t="s">
        <v>69</v>
      </c>
    </row>
    <row r="9" spans="1:23" ht="15" customHeight="1" x14ac:dyDescent="0.25">
      <c r="A9" s="28"/>
      <c r="B9" s="12" t="s">
        <v>24</v>
      </c>
      <c r="C9" s="13">
        <v>0.15129999999999999</v>
      </c>
      <c r="D9" s="13">
        <v>0.14940000000000001</v>
      </c>
      <c r="E9" s="62" t="str">
        <f>IF(ABS((C9-D9)/(SQRT(($C$12+$D$12)/($C$12*$D$12)*((($C$12*C9)+($D$12*D9))/($C$12+$D$12))*(1-(($C$12*C9)+($D$12*D9))/($C$12+$D$12)))))&gt;=1.96,"é"," ")</f>
        <v xml:space="preserve"> </v>
      </c>
      <c r="F9" s="56"/>
      <c r="G9" s="28"/>
      <c r="H9" s="12" t="s">
        <v>24</v>
      </c>
      <c r="I9" s="13">
        <v>0.16400000000000001</v>
      </c>
      <c r="J9" s="13">
        <v>0.15590000000000001</v>
      </c>
      <c r="K9" s="62" t="str">
        <f>IF(ABS((I9-J9)/(SQRT(($I$12+$J$12)/($I$12*$J$12)*((($I$12*I9)+($J$12*J9))/($I$12+$J$12))*(1-(($I$12*I9)+($J$12*J9))/($I$12+$J$12)))))&gt;=1.96,"ê"," ")</f>
        <v xml:space="preserve"> </v>
      </c>
      <c r="M9" s="28"/>
      <c r="N9" s="114" t="s">
        <v>24</v>
      </c>
      <c r="O9" s="13">
        <v>0.15820000000000001</v>
      </c>
      <c r="P9" s="13">
        <v>0.15279999999999999</v>
      </c>
      <c r="Q9" s="62" t="str">
        <f>IF(ABS((O9-P9)/(SQRT(($O$12+$P$12)/($O$12*$P$12)*((($O$12*O9)+($P$12*P9))/($O$12+$P$12))*(1-(($O$12*O9)+($P$12*P9))/($O$12+$P$12)))))&gt;=1.96,"é"," ")</f>
        <v xml:space="preserve"> </v>
      </c>
    </row>
    <row r="10" spans="1:23" ht="15" customHeight="1" x14ac:dyDescent="0.25">
      <c r="A10" s="28"/>
      <c r="B10" s="12" t="s">
        <v>25</v>
      </c>
      <c r="C10" s="13">
        <v>0.51439999999999997</v>
      </c>
      <c r="D10" s="13">
        <v>0.4713</v>
      </c>
      <c r="E10" s="62" t="str">
        <f>IF(ABS((C10-D10)/(SQRT(($C$12+$D$12)/($C$12*$D$12)*((($C$12*C10)+($D$12*D10))/($C$12+$D$12))*(1-(($C$12*C10)+($D$12*D10))/($C$12+$D$12)))))&gt;=1.96,"ê"," ")</f>
        <v>ê</v>
      </c>
      <c r="G10" s="28"/>
      <c r="H10" s="12" t="s">
        <v>25</v>
      </c>
      <c r="I10" s="13">
        <v>0.52859999999999996</v>
      </c>
      <c r="J10" s="13">
        <v>0.48330000000000001</v>
      </c>
      <c r="K10" s="62" t="str">
        <f>IF(ABS((I10-J10)/(SQRT(($I$12+$J$12)/($I$12*$J$12)*((($I$12*I10)+($J$12*J10))/($I$12+$J$12))*(1-(($I$12*I10)+($J$12*J10))/($I$12+$J$12)))))&gt;=1.96,"ê"," ")</f>
        <v>ê</v>
      </c>
      <c r="L10" s="56"/>
      <c r="M10" s="28"/>
      <c r="N10" s="114" t="s">
        <v>25</v>
      </c>
      <c r="O10" s="13">
        <v>0.52200000000000002</v>
      </c>
      <c r="P10" s="13">
        <v>0.47749999999999998</v>
      </c>
      <c r="Q10" s="62" t="str">
        <f>IF(ABS((O10-P10)/(SQRT(($O$12+$P$12)/($O$12*$P$12)*((($O$12*O10)+($P$12*P10))/($O$12+$P$12))*(1-(($O$12*O10)+($P$12*P10))/($O$12+$P$12)))))&gt;=1.96,"ê"," ")</f>
        <v>ê</v>
      </c>
    </row>
    <row r="11" spans="1:23" ht="15" customHeight="1" x14ac:dyDescent="0.25">
      <c r="A11" s="28"/>
      <c r="B11" s="12" t="s">
        <v>26</v>
      </c>
      <c r="C11" s="13">
        <v>0.48559999999999998</v>
      </c>
      <c r="D11" s="13">
        <v>0.52869999999999995</v>
      </c>
      <c r="E11" s="62" t="str">
        <f>IF(ABS((C11-D11)/(SQRT(($C$12+$D$12)/($C$12*$D$12)*((($C$12*C11)+($D$12*D11))/($C$12+$D$12))*(1-(($C$12*C11)+($D$12*D11))/($C$12+$D$12)))))&gt;=1.96,"é"," ")</f>
        <v>é</v>
      </c>
      <c r="G11" s="28"/>
      <c r="H11" s="12" t="s">
        <v>26</v>
      </c>
      <c r="I11" s="13">
        <v>0.47139999999999999</v>
      </c>
      <c r="J11" s="13">
        <v>0.51670000000000005</v>
      </c>
      <c r="K11" s="62" t="str">
        <f>IF(ABS((I11-J11)/(SQRT(($I$12+$J$12)/($I$12*$J$12)*((($I$12*I11)+($J$12*J11))/($I$12+$J$12))*(1-(($I$12*I11)+($J$12*J11))/($I$12+$J$12)))))&gt;=1.96,"é"," ")</f>
        <v>é</v>
      </c>
      <c r="M11" s="28"/>
      <c r="N11" s="114" t="s">
        <v>26</v>
      </c>
      <c r="O11" s="13">
        <v>0.47799999999999998</v>
      </c>
      <c r="P11" s="13">
        <v>0.52249999999999996</v>
      </c>
      <c r="Q11" s="62" t="str">
        <f>IF(ABS((O11-P11)/(SQRT(($O$12+$P$12)/($O$12*$P$12)*((($O$12*O11)+($P$12*P11))/($O$12+$P$12))*(1-(($O$12*O11)+($P$12*P11))/($O$12+$P$12)))))&gt;=1.96,"é"," ")</f>
        <v>é</v>
      </c>
      <c r="R11" s="32"/>
      <c r="S11" s="32"/>
      <c r="T11" s="32"/>
      <c r="U11" s="32"/>
      <c r="V11" s="32"/>
    </row>
    <row r="12" spans="1:23" ht="15" customHeight="1" thickBot="1" x14ac:dyDescent="0.3">
      <c r="A12" s="29"/>
      <c r="B12" s="14"/>
      <c r="C12" s="15">
        <v>1044</v>
      </c>
      <c r="D12" s="15">
        <v>1131</v>
      </c>
      <c r="E12" s="63"/>
      <c r="G12" s="29"/>
      <c r="H12" s="14"/>
      <c r="I12" s="15">
        <v>1207</v>
      </c>
      <c r="J12" s="15">
        <v>1225</v>
      </c>
      <c r="K12" s="63"/>
      <c r="M12" s="29"/>
      <c r="N12" s="14"/>
      <c r="O12" s="15">
        <v>2251</v>
      </c>
      <c r="P12" s="15">
        <v>2356</v>
      </c>
      <c r="Q12" s="30"/>
      <c r="R12" s="32"/>
      <c r="S12" s="32"/>
      <c r="T12" s="32"/>
      <c r="U12" s="32"/>
      <c r="V12" s="32"/>
    </row>
    <row r="13" spans="1:23" ht="15" customHeight="1" x14ac:dyDescent="0.25">
      <c r="A13" s="69" t="s">
        <v>18</v>
      </c>
      <c r="B13" s="73" t="s">
        <v>20</v>
      </c>
      <c r="C13" s="71">
        <v>6.9099999999999995E-2</v>
      </c>
      <c r="D13" s="71">
        <v>7.17E-2</v>
      </c>
      <c r="E13" s="79" t="str">
        <f>IF(ABS((C13-D13)/(SQRT(($C$21+$D$21)/($C$21*$D$21)*((($C$21*C13)+($D$21*D13))/($C$21+$D$21))*(1-(($C$21*C13)+($D$21*D13))/($C$21+$D$21)))))&gt;=1.96,"é"," ")</f>
        <v xml:space="preserve"> </v>
      </c>
      <c r="G13" s="69" t="s">
        <v>19</v>
      </c>
      <c r="H13" s="70" t="s">
        <v>20</v>
      </c>
      <c r="I13" s="71">
        <v>7.1499999999999994E-2</v>
      </c>
      <c r="J13" s="71">
        <v>9.5100000000000004E-2</v>
      </c>
      <c r="K13" s="79" t="str">
        <f>IF(ABS((I13-J13)/(SQRT(($I$21+$J$21)/($I$21*$J$21)*((($I$21*I13)+($J$21*J13))/($I$21+$J$21))*(1-(($I$21*I13)+($J$21*J13))/($I$21+$J$21)))))&gt;=1.96,"é"," ")</f>
        <v xml:space="preserve"> </v>
      </c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5" customHeight="1" x14ac:dyDescent="0.25">
      <c r="A14" s="72"/>
      <c r="B14" s="73" t="s">
        <v>21</v>
      </c>
      <c r="C14" s="74">
        <v>0.32519999999999999</v>
      </c>
      <c r="D14" s="74">
        <v>0.38640000000000002</v>
      </c>
      <c r="E14" s="79" t="str">
        <f>IF(ABS((C14-D14)/(SQRT(($C$21+$D$21)/($C$21*$D$21)*((($C$21*C14)+($D$21*D14))/($C$21+$D$21))*(1-(($C$21*C14)+($D$21*D14))/($C$21+$D$21)))))&gt;=1.96,"é"," ")</f>
        <v>é</v>
      </c>
      <c r="G14" s="72"/>
      <c r="H14" s="73" t="s">
        <v>21</v>
      </c>
      <c r="I14" s="74">
        <v>0.35949999999999999</v>
      </c>
      <c r="J14" s="74">
        <v>0.4083</v>
      </c>
      <c r="K14" s="79" t="str">
        <f>IF(ABS((I14-J14)/(SQRT(($I$21+$J$21)/($I$21*$J$21)*((($I$21*I14)+($J$21*J14))/($I$21+$J$21))*(1-(($I$21*I14)+($J$21*J14))/($I$21+$J$21)))))&gt;=1.96,"é"," ")</f>
        <v>é</v>
      </c>
      <c r="M14" s="34" t="s">
        <v>70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5" customHeight="1" x14ac:dyDescent="0.25">
      <c r="A15" s="72"/>
      <c r="B15" s="73" t="s">
        <v>22</v>
      </c>
      <c r="C15" s="74">
        <v>0.1268</v>
      </c>
      <c r="D15" s="74">
        <v>0.13200000000000001</v>
      </c>
      <c r="E15" s="79" t="str">
        <f t="shared" ref="E15:E18" si="0">IF(ABS((C15-D15)/(SQRT(($C$21+$D$21)/($C$21*$D$21)*((($C$21*C15)+($D$21*D15))/($C$21+$D$21))*(1-(($C$21*C15)+($D$21*D15))/($C$21+$D$21)))))&gt;=1.96,"é"," ")</f>
        <v xml:space="preserve"> </v>
      </c>
      <c r="G15" s="72"/>
      <c r="H15" s="73" t="s">
        <v>22</v>
      </c>
      <c r="I15" s="74">
        <v>0.11169999999999999</v>
      </c>
      <c r="J15" s="74">
        <v>0.1125</v>
      </c>
      <c r="K15" s="79" t="str">
        <f t="shared" ref="K15:K20" si="1">IF(ABS((I15-J15)/(SQRT(($I$21+$J$21)/($I$21*$J$21)*((($I$21*I15)+($J$21*J15))/($I$21+$J$21))*(1-(($I$21*I15)+($J$21*J15))/($I$21+$J$21)))))&gt;=1.96,"é"," ")</f>
        <v xml:space="preserve"> </v>
      </c>
      <c r="M15" s="37"/>
      <c r="N15" s="36"/>
      <c r="O15" s="36"/>
      <c r="P15" s="36"/>
      <c r="Q15" s="36"/>
      <c r="R15" s="36"/>
      <c r="S15" s="36"/>
      <c r="T15" s="36"/>
      <c r="U15" s="36"/>
      <c r="V15" s="36"/>
      <c r="W15" s="32"/>
    </row>
    <row r="16" spans="1:23" ht="15" customHeight="1" x14ac:dyDescent="0.25">
      <c r="A16" s="72"/>
      <c r="B16" s="73" t="s">
        <v>23</v>
      </c>
      <c r="C16" s="74">
        <v>4.9599999999999998E-2</v>
      </c>
      <c r="D16" s="74">
        <v>4.3799999999999999E-2</v>
      </c>
      <c r="E16" s="79" t="str">
        <f t="shared" si="0"/>
        <v xml:space="preserve"> </v>
      </c>
      <c r="G16" s="72"/>
      <c r="H16" s="73" t="s">
        <v>23</v>
      </c>
      <c r="I16" s="74">
        <v>4.2099999999999999E-2</v>
      </c>
      <c r="J16" s="74">
        <v>3.9800000000000002E-2</v>
      </c>
      <c r="K16" s="79" t="str">
        <f>IF(ABS((I16-J16)/(SQRT(($I$21+$J$21)/($I$21*$J$21)*((($I$21*I16)+($J$21*J16))/($I$21+$J$21))*(1-(($I$21*I16)+($J$21*J16))/($I$21+$J$21)))))&gt;=1.96,"é"," ")</f>
        <v xml:space="preserve"> </v>
      </c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2"/>
    </row>
    <row r="17" spans="1:23" ht="15" customHeight="1" x14ac:dyDescent="0.3">
      <c r="A17" s="72"/>
      <c r="B17" s="73" t="s">
        <v>68</v>
      </c>
      <c r="C17" s="74" t="s">
        <v>17</v>
      </c>
      <c r="D17" s="74">
        <v>0.1479</v>
      </c>
      <c r="E17" s="95" t="s">
        <v>69</v>
      </c>
      <c r="G17" s="72"/>
      <c r="H17" s="73" t="s">
        <v>68</v>
      </c>
      <c r="I17" s="74" t="s">
        <v>17</v>
      </c>
      <c r="J17" s="74">
        <v>0.128</v>
      </c>
      <c r="K17" s="95" t="s">
        <v>69</v>
      </c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2"/>
    </row>
    <row r="18" spans="1:23" ht="15" customHeight="1" x14ac:dyDescent="0.25">
      <c r="A18" s="72"/>
      <c r="B18" s="73" t="s">
        <v>24</v>
      </c>
      <c r="C18" s="74">
        <v>0.16259999999999999</v>
      </c>
      <c r="D18" s="74">
        <v>0.15920000000000001</v>
      </c>
      <c r="E18" s="79" t="str">
        <f t="shared" si="0"/>
        <v xml:space="preserve"> </v>
      </c>
      <c r="G18" s="72"/>
      <c r="H18" s="73" t="s">
        <v>24</v>
      </c>
      <c r="I18" s="74">
        <v>0.15279999999999999</v>
      </c>
      <c r="J18" s="74">
        <v>0.14449999999999999</v>
      </c>
      <c r="K18" s="79" t="str">
        <f t="shared" si="1"/>
        <v xml:space="preserve"> </v>
      </c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2"/>
    </row>
    <row r="19" spans="1:23" ht="15" customHeight="1" x14ac:dyDescent="0.25">
      <c r="A19" s="72"/>
      <c r="B19" s="73" t="s">
        <v>25</v>
      </c>
      <c r="C19" s="74">
        <v>0.52929999999999999</v>
      </c>
      <c r="D19" s="74">
        <v>0.47839999999999999</v>
      </c>
      <c r="E19" s="79" t="str">
        <f>IF(ABS((C19-D19)/(SQRT(($C$21+$D$21)/($C$21*$D$21)*((($C$21*C19)+($D$21*D19))/($C$21+$D$21))*(1-(($C$21*C19)+($D$21*D19))/($C$21+$D$21)))))&gt;=1.96,"ê"," ")</f>
        <v>ê</v>
      </c>
      <c r="G19" s="72"/>
      <c r="H19" s="73" t="s">
        <v>25</v>
      </c>
      <c r="I19" s="74">
        <v>0.51319999999999999</v>
      </c>
      <c r="J19" s="74">
        <v>0.47620000000000001</v>
      </c>
      <c r="K19" s="79" t="str">
        <f t="shared" si="1"/>
        <v xml:space="preserve"> </v>
      </c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2"/>
    </row>
    <row r="20" spans="1:23" ht="15" customHeight="1" x14ac:dyDescent="0.25">
      <c r="A20" s="72"/>
      <c r="B20" s="73" t="s">
        <v>26</v>
      </c>
      <c r="C20" s="74">
        <v>0.47070000000000001</v>
      </c>
      <c r="D20" s="74">
        <v>0.52149999999999996</v>
      </c>
      <c r="E20" s="79" t="str">
        <f>IF(ABS((C20-D20)/(SQRT(($C$21+$D$21)/($C$21*$D$21)*((($C$21*C20)+($D$21*D20))/($C$21+$D$21))*(1-(($C$21*C20)+($D$21*D20))/($C$21+$D$21)))))&gt;=1.96,"é"," ")</f>
        <v>é</v>
      </c>
      <c r="G20" s="72"/>
      <c r="H20" s="73" t="s">
        <v>26</v>
      </c>
      <c r="I20" s="74">
        <v>0.48680000000000001</v>
      </c>
      <c r="J20" s="74">
        <v>0.52380000000000004</v>
      </c>
      <c r="K20" s="79" t="str">
        <f t="shared" si="1"/>
        <v xml:space="preserve"> </v>
      </c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2"/>
    </row>
    <row r="21" spans="1:23" ht="15" customHeight="1" thickBot="1" x14ac:dyDescent="0.3">
      <c r="A21" s="75"/>
      <c r="B21" s="76"/>
      <c r="C21" s="77">
        <v>1230</v>
      </c>
      <c r="D21" s="77">
        <v>1325</v>
      </c>
      <c r="E21" s="82"/>
      <c r="G21" s="75"/>
      <c r="H21" s="76"/>
      <c r="I21" s="77">
        <v>1021</v>
      </c>
      <c r="J21" s="77">
        <v>1031</v>
      </c>
      <c r="K21" s="82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2"/>
    </row>
    <row r="22" spans="1:23" ht="15" customHeight="1" x14ac:dyDescent="0.25">
      <c r="A22" s="27" t="s">
        <v>7</v>
      </c>
      <c r="B22" s="10" t="s">
        <v>20</v>
      </c>
      <c r="C22" s="11">
        <v>5.9900000000000002E-2</v>
      </c>
      <c r="D22" s="11">
        <v>6.1699999999999998E-2</v>
      </c>
      <c r="E22" s="62" t="str">
        <f>IF(ABS((C22-D22)/(SQRT(($C$30+$D$30)/($C$30*$D$30)*((($C$30*C22)+($D$30*D22))/($C$30+$D$30))*(1-(($C$30*C22)+($D$30*D22))/($C$30+$D$30)))))&gt;=1.96,"é"," ")</f>
        <v xml:space="preserve"> </v>
      </c>
      <c r="G22" s="27" t="s">
        <v>8</v>
      </c>
      <c r="H22" s="10" t="s">
        <v>20</v>
      </c>
      <c r="I22" s="11">
        <v>5.5599999999999997E-2</v>
      </c>
      <c r="J22" s="11">
        <v>9.4899999999999998E-2</v>
      </c>
      <c r="K22" s="62" t="str">
        <f>IF(ABS((I22-J22)/(SQRT(($I$30+$J$30)/($I$30*$J$30)*((($I$30*I22)+($J$30*J22))/($I$30+$J$30))*(1-(($I$30*I22)+($J$30*J22))/($I$30+$J$30)))))&gt;=1.96,"é"," ")</f>
        <v xml:space="preserve"> </v>
      </c>
      <c r="L22" s="5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2"/>
    </row>
    <row r="23" spans="1:23" ht="15" customHeight="1" x14ac:dyDescent="0.25">
      <c r="A23" s="28"/>
      <c r="B23" s="12" t="s">
        <v>21</v>
      </c>
      <c r="C23" s="13">
        <v>0.39050000000000001</v>
      </c>
      <c r="D23" s="13">
        <v>0.42770000000000002</v>
      </c>
      <c r="E23" s="62" t="str">
        <f>IF(ABS((C23-D23)/(SQRT(($C$30+$D$30)/($C$30*$D$30)*((($C$30*C23)+($D$30*D23))/($C$30+$D$30))*(1-(($C$30*C23)+($D$30*D23))/($C$30+$D$30)))))&gt;=1.96,"é"," ")</f>
        <v xml:space="preserve"> </v>
      </c>
      <c r="G23" s="28"/>
      <c r="H23" s="12" t="s">
        <v>21</v>
      </c>
      <c r="I23" s="13">
        <v>0.27779999999999999</v>
      </c>
      <c r="J23" s="13">
        <v>0.35249999999999998</v>
      </c>
      <c r="K23" s="62" t="str">
        <f t="shared" ref="K23:K29" si="2">IF(ABS((I23-J23)/(SQRT(($I$30+$J$30)/($I$30*$J$30)*((($I$30*I23)+($J$30*J23))/($I$30+$J$30))*(1-(($I$30*I23)+($J$30*J23))/($I$30+$J$30)))))&gt;=1.96,"é"," ")</f>
        <v>é</v>
      </c>
      <c r="L23" s="56"/>
      <c r="M23" s="36"/>
      <c r="N23" s="36"/>
      <c r="O23" s="36"/>
      <c r="P23" s="36"/>
      <c r="Q23" s="36"/>
      <c r="R23" s="36"/>
      <c r="S23" s="36"/>
      <c r="T23" s="36"/>
      <c r="U23" s="36"/>
      <c r="V23" s="36"/>
    </row>
    <row r="24" spans="1:23" ht="15" customHeight="1" x14ac:dyDescent="0.25">
      <c r="A24" s="28"/>
      <c r="B24" s="12" t="s">
        <v>22</v>
      </c>
      <c r="C24" s="13">
        <v>0.14460000000000001</v>
      </c>
      <c r="D24" s="13">
        <v>0.15029999999999999</v>
      </c>
      <c r="E24" s="62" t="str">
        <f t="shared" ref="E24:E28" si="3">IF(ABS((C24-D24)/(SQRT(($C$30+$D$30)/($C$30*$D$30)*((($C$30*C24)+($D$30*D24))/($C$30+$D$30))*(1-(($C$30*C24)+($D$30*D24))/($C$30+$D$30)))))&gt;=1.96,"é"," ")</f>
        <v xml:space="preserve"> </v>
      </c>
      <c r="G24" s="28"/>
      <c r="H24" s="12" t="s">
        <v>22</v>
      </c>
      <c r="I24" s="13">
        <v>0.1111</v>
      </c>
      <c r="J24" s="13">
        <v>0.1119</v>
      </c>
      <c r="K24" s="62" t="str">
        <f t="shared" si="2"/>
        <v xml:space="preserve"> </v>
      </c>
      <c r="M24" s="36"/>
      <c r="N24" s="36"/>
      <c r="O24" s="36"/>
      <c r="P24" s="36"/>
      <c r="Q24" s="36"/>
      <c r="R24" s="36"/>
      <c r="S24" s="36"/>
      <c r="T24" s="36"/>
      <c r="U24" s="36"/>
      <c r="V24" s="36"/>
    </row>
    <row r="25" spans="1:23" ht="15" customHeight="1" x14ac:dyDescent="0.25">
      <c r="A25" s="28"/>
      <c r="B25" s="12" t="s">
        <v>23</v>
      </c>
      <c r="C25" s="13">
        <v>5.5800000000000002E-2</v>
      </c>
      <c r="D25" s="13">
        <v>5.5899999999999998E-2</v>
      </c>
      <c r="E25" s="62" t="str">
        <f t="shared" si="3"/>
        <v xml:space="preserve"> </v>
      </c>
      <c r="G25" s="28"/>
      <c r="H25" s="12" t="s">
        <v>23</v>
      </c>
      <c r="I25" s="13">
        <v>5.2299999999999999E-2</v>
      </c>
      <c r="J25" s="13">
        <v>4.07E-2</v>
      </c>
      <c r="K25" s="62" t="str">
        <f t="shared" si="2"/>
        <v xml:space="preserve"> </v>
      </c>
      <c r="M25" s="32"/>
      <c r="N25" s="32"/>
      <c r="O25" s="32"/>
      <c r="P25" s="32"/>
      <c r="Q25" s="32"/>
      <c r="R25" s="32"/>
      <c r="S25" s="32"/>
      <c r="T25" s="32"/>
      <c r="U25" s="32"/>
      <c r="V25" s="32"/>
    </row>
    <row r="26" spans="1:23" ht="15" customHeight="1" x14ac:dyDescent="0.3">
      <c r="A26" s="28"/>
      <c r="B26" s="12" t="s">
        <v>68</v>
      </c>
      <c r="C26" s="13" t="s">
        <v>17</v>
      </c>
      <c r="D26" s="13">
        <v>0.15989999999999999</v>
      </c>
      <c r="E26" s="94" t="s">
        <v>69</v>
      </c>
      <c r="F26" s="56"/>
      <c r="G26" s="28"/>
      <c r="H26" s="12" t="s">
        <v>68</v>
      </c>
      <c r="I26" s="13" t="s">
        <v>17</v>
      </c>
      <c r="J26" s="13">
        <v>0.13900000000000001</v>
      </c>
      <c r="K26" s="94" t="s">
        <v>69</v>
      </c>
    </row>
    <row r="27" spans="1:23" ht="15" customHeight="1" x14ac:dyDescent="0.25">
      <c r="A27" s="28"/>
      <c r="B27" s="12" t="s">
        <v>24</v>
      </c>
      <c r="C27" s="13">
        <v>0.21490000000000001</v>
      </c>
      <c r="D27" s="13">
        <v>0.15409999999999999</v>
      </c>
      <c r="E27" s="62" t="str">
        <f>IF(ABS((C27-D27)/(SQRT(($C$30+$D$30)/($C$30*$D$30)*((($C$30*C27)+($D$30*D27))/($C$30+$D$30))*(1-(($C$30*C27)+($D$30*D27))/($C$30+$D$30)))))&gt;=1.96,"ê"," ")</f>
        <v>ê</v>
      </c>
      <c r="F27" s="56"/>
      <c r="G27" s="28"/>
      <c r="H27" s="12" t="s">
        <v>24</v>
      </c>
      <c r="I27" s="13">
        <v>0.13400000000000001</v>
      </c>
      <c r="J27" s="13">
        <v>0.1661</v>
      </c>
      <c r="K27" s="62" t="str">
        <f t="shared" si="2"/>
        <v xml:space="preserve"> </v>
      </c>
    </row>
    <row r="28" spans="1:23" ht="15" customHeight="1" x14ac:dyDescent="0.25">
      <c r="A28" s="28"/>
      <c r="B28" s="12" t="s">
        <v>25</v>
      </c>
      <c r="C28" s="13">
        <v>0.43390000000000001</v>
      </c>
      <c r="D28" s="13">
        <v>0.44119999999999998</v>
      </c>
      <c r="E28" s="62" t="str">
        <f t="shared" si="3"/>
        <v xml:space="preserve"> </v>
      </c>
      <c r="G28" s="28"/>
      <c r="H28" s="12" t="s">
        <v>25</v>
      </c>
      <c r="I28" s="13">
        <v>0.58819999999999995</v>
      </c>
      <c r="J28" s="13">
        <v>0.51190000000000002</v>
      </c>
      <c r="K28" s="62" t="str">
        <f t="shared" si="2"/>
        <v xml:space="preserve"> </v>
      </c>
    </row>
    <row r="29" spans="1:23" ht="15" customHeight="1" x14ac:dyDescent="0.25">
      <c r="A29" s="28"/>
      <c r="B29" s="12" t="s">
        <v>26</v>
      </c>
      <c r="C29" s="13">
        <v>0.56610000000000005</v>
      </c>
      <c r="D29" s="13">
        <v>0.55879999999999996</v>
      </c>
      <c r="E29" s="62" t="str">
        <f>IF(ABS((C29-D29)/(SQRT(($C$30+$D$30)/($C$30*$D$30)*((($C$30*C29)+($D$30*D29))/($C$30+$D$30))*(1-(($C$30*C29)+($D$30*D29))/($C$30+$D$30)))))&gt;=1.96,"é"," ")</f>
        <v xml:space="preserve"> </v>
      </c>
      <c r="G29" s="28"/>
      <c r="H29" s="12" t="s">
        <v>26</v>
      </c>
      <c r="I29" s="13">
        <v>0.4118</v>
      </c>
      <c r="J29" s="13">
        <v>0.48809999999999998</v>
      </c>
      <c r="K29" s="62" t="str">
        <f t="shared" si="2"/>
        <v xml:space="preserve"> </v>
      </c>
    </row>
    <row r="30" spans="1:23" ht="15" customHeight="1" thickBot="1" x14ac:dyDescent="0.3">
      <c r="A30" s="29"/>
      <c r="B30" s="14"/>
      <c r="C30" s="15">
        <v>484</v>
      </c>
      <c r="D30" s="15">
        <v>519</v>
      </c>
      <c r="E30" s="63"/>
      <c r="G30" s="29"/>
      <c r="H30" s="14"/>
      <c r="I30" s="15">
        <v>306</v>
      </c>
      <c r="J30" s="15">
        <v>295</v>
      </c>
      <c r="K30" s="63"/>
    </row>
    <row r="31" spans="1:23" ht="15" customHeight="1" x14ac:dyDescent="0.25">
      <c r="A31" s="69" t="s">
        <v>27</v>
      </c>
      <c r="B31" s="73" t="s">
        <v>20</v>
      </c>
      <c r="C31" s="71">
        <v>8.5999999999999993E-2</v>
      </c>
      <c r="D31" s="71">
        <v>0.1004</v>
      </c>
      <c r="E31" s="79" t="str">
        <f>IF(ABS((C31-D31)/(SQRT(($C$39+$D$39)/($C$39*$D$39)*((($C$39*C31)+($D$39*D39))/($C$39+$D$39))*(1-(($C$39*C31)+($D$39*D31))/($C$39+$D$39)))))&gt;=1.96,"é"," ")</f>
        <v xml:space="preserve"> </v>
      </c>
      <c r="F31" s="56"/>
      <c r="G31" s="69" t="s">
        <v>12</v>
      </c>
      <c r="H31" s="70" t="s">
        <v>20</v>
      </c>
      <c r="I31" s="71">
        <v>1.7000000000000001E-2</v>
      </c>
      <c r="J31" s="71">
        <v>2.9399999999999999E-2</v>
      </c>
      <c r="K31" s="79" t="str">
        <f>IF(ABS((I31-J31)/(SQRT(($I$39+$J$39)/($I$39*$J$39)*((($I$39*I31)+($J$39*J31))/($I$39+$J$39))*(1-(($I$39*I31)+($J$39*J31))/($I$39+$J$39)))))&gt;=1.96,"é"," ")</f>
        <v xml:space="preserve"> </v>
      </c>
      <c r="L31" s="56"/>
    </row>
    <row r="32" spans="1:23" ht="15" customHeight="1" x14ac:dyDescent="0.25">
      <c r="A32" s="72"/>
      <c r="B32" s="73" t="s">
        <v>21</v>
      </c>
      <c r="C32" s="74">
        <v>0.40600000000000003</v>
      </c>
      <c r="D32" s="74">
        <v>0.47389999999999999</v>
      </c>
      <c r="E32" s="79" t="str">
        <f t="shared" ref="E32:E38" si="4">IF(ABS((C32-D32)/(SQRT(($C$39+$D$39)/($C$39*$D$39)*((($C$39*C32)+($D$39*D40))/($C$39+$D$39))*(1-(($C$39*C32)+($D$39*D32))/($C$39+$D$39)))))&gt;=1.96,"é"," ")</f>
        <v>é</v>
      </c>
      <c r="F32" s="56"/>
      <c r="G32" s="72"/>
      <c r="H32" s="73" t="s">
        <v>21</v>
      </c>
      <c r="I32" s="74">
        <v>0.127</v>
      </c>
      <c r="J32" s="74">
        <v>0.17460000000000001</v>
      </c>
      <c r="K32" s="79" t="str">
        <f t="shared" ref="K32:K38" si="5">IF(ABS((I32-J32)/(SQRT(($I$39+$J$39)/($I$39*$J$39)*((($I$39*I32)+($J$39*J32))/($I$39+$J$39))*(1-(($I$39*I32)+($J$39*J32))/($I$39+$J$39)))))&gt;=1.96,"é"," ")</f>
        <v>é</v>
      </c>
    </row>
    <row r="33" spans="1:11" ht="15" customHeight="1" x14ac:dyDescent="0.25">
      <c r="A33" s="72"/>
      <c r="B33" s="73" t="s">
        <v>22</v>
      </c>
      <c r="C33" s="74">
        <v>0.152</v>
      </c>
      <c r="D33" s="74">
        <v>0.1583</v>
      </c>
      <c r="E33" s="79" t="str">
        <f t="shared" si="4"/>
        <v xml:space="preserve"> </v>
      </c>
      <c r="G33" s="72"/>
      <c r="H33" s="73" t="s">
        <v>22</v>
      </c>
      <c r="I33" s="74">
        <v>1.2999999999999999E-2</v>
      </c>
      <c r="J33" s="74">
        <v>2.4500000000000001E-2</v>
      </c>
      <c r="K33" s="79" t="str">
        <f t="shared" si="5"/>
        <v xml:space="preserve"> </v>
      </c>
    </row>
    <row r="34" spans="1:11" ht="15" customHeight="1" x14ac:dyDescent="0.25">
      <c r="A34" s="72"/>
      <c r="B34" s="73" t="s">
        <v>23</v>
      </c>
      <c r="C34" s="74">
        <v>5.8000000000000003E-2</v>
      </c>
      <c r="D34" s="74">
        <v>5.57E-2</v>
      </c>
      <c r="E34" s="79" t="str">
        <f t="shared" si="4"/>
        <v xml:space="preserve"> </v>
      </c>
      <c r="G34" s="72"/>
      <c r="H34" s="73" t="s">
        <v>23</v>
      </c>
      <c r="I34" s="74">
        <v>8.0000000000000002E-3</v>
      </c>
      <c r="J34" s="81">
        <v>3.3E-3</v>
      </c>
      <c r="K34" s="79" t="str">
        <f t="shared" si="5"/>
        <v xml:space="preserve"> </v>
      </c>
    </row>
    <row r="35" spans="1:11" ht="15" customHeight="1" x14ac:dyDescent="0.3">
      <c r="A35" s="72"/>
      <c r="B35" s="73" t="s">
        <v>68</v>
      </c>
      <c r="C35" s="74" t="s">
        <v>17</v>
      </c>
      <c r="D35" s="74">
        <v>0.18529999999999999</v>
      </c>
      <c r="E35" s="95" t="s">
        <v>69</v>
      </c>
      <c r="G35" s="72"/>
      <c r="H35" s="73" t="s">
        <v>68</v>
      </c>
      <c r="I35" s="74" t="s">
        <v>17</v>
      </c>
      <c r="J35" s="74">
        <v>8.2000000000000007E-3</v>
      </c>
      <c r="K35" s="95" t="s">
        <v>69</v>
      </c>
    </row>
    <row r="36" spans="1:11" ht="15" customHeight="1" x14ac:dyDescent="0.25">
      <c r="A36" s="72"/>
      <c r="B36" s="73" t="s">
        <v>24</v>
      </c>
      <c r="C36" s="74">
        <v>0.19800000000000001</v>
      </c>
      <c r="D36" s="74">
        <v>0.19159999999999999</v>
      </c>
      <c r="E36" s="79" t="str">
        <f t="shared" si="4"/>
        <v xml:space="preserve"> </v>
      </c>
      <c r="G36" s="72"/>
      <c r="H36" s="73" t="s">
        <v>24</v>
      </c>
      <c r="I36" s="74">
        <v>2.9000000000000001E-2</v>
      </c>
      <c r="J36" s="74">
        <v>4.24E-2</v>
      </c>
      <c r="K36" s="79" t="str">
        <f t="shared" si="5"/>
        <v xml:space="preserve"> </v>
      </c>
    </row>
    <row r="37" spans="1:11" ht="15" customHeight="1" x14ac:dyDescent="0.25">
      <c r="A37" s="72"/>
      <c r="B37" s="73" t="s">
        <v>25</v>
      </c>
      <c r="C37" s="74">
        <v>0.42799999999999999</v>
      </c>
      <c r="D37" s="74">
        <v>0.37409999999999999</v>
      </c>
      <c r="E37" s="79" t="str">
        <f>IF(ABS((C37-D37)/(SQRT(($C$39+$D$39)/($C$39*$D$39)*((($C$39*C37)+($D$39*D45))/($C$39+$D$39))*(1-(($C$39*C37)+($D$39*D37))/($C$39+$D$39)))))&gt;=1.96,"ê"," ")</f>
        <v>ê</v>
      </c>
      <c r="G37" s="72"/>
      <c r="H37" s="73" t="s">
        <v>25</v>
      </c>
      <c r="I37" s="74">
        <v>0.83099999999999996</v>
      </c>
      <c r="J37" s="74">
        <v>0.77159999999999995</v>
      </c>
      <c r="K37" s="79" t="str">
        <f>IF(ABS((I37-J37)/(SQRT(($I$39+$J$39)/($I$39*$J$39)*((($I$39*I37)+($J$39*J37))/($I$39+$J$39))*(1-(($I$39*I37)+($J$39*J37))/($I$39+$J$39)))))&gt;=1.96,"ê"," ")</f>
        <v>ê</v>
      </c>
    </row>
    <row r="38" spans="1:11" ht="15" customHeight="1" x14ac:dyDescent="0.25">
      <c r="A38" s="72"/>
      <c r="B38" s="73" t="s">
        <v>26</v>
      </c>
      <c r="C38" s="74">
        <v>0.57199999999999995</v>
      </c>
      <c r="D38" s="74">
        <v>0.62590000000000001</v>
      </c>
      <c r="E38" s="79" t="str">
        <f t="shared" si="4"/>
        <v>é</v>
      </c>
      <c r="G38" s="72"/>
      <c r="H38" s="73" t="s">
        <v>26</v>
      </c>
      <c r="I38" s="74">
        <v>0.16900000000000001</v>
      </c>
      <c r="J38" s="74">
        <v>0.22839999999999999</v>
      </c>
      <c r="K38" s="79" t="str">
        <f t="shared" si="5"/>
        <v>é</v>
      </c>
    </row>
    <row r="39" spans="1:11" ht="15" customHeight="1" thickBot="1" x14ac:dyDescent="0.3">
      <c r="A39" s="75"/>
      <c r="B39" s="76"/>
      <c r="C39" s="77">
        <v>1725</v>
      </c>
      <c r="D39" s="77">
        <v>1743</v>
      </c>
      <c r="E39" s="82"/>
      <c r="G39" s="75"/>
      <c r="H39" s="76"/>
      <c r="I39" s="77">
        <v>526</v>
      </c>
      <c r="J39" s="77">
        <v>613</v>
      </c>
      <c r="K39" s="82"/>
    </row>
  </sheetData>
  <mergeCells count="3">
    <mergeCell ref="A3:B3"/>
    <mergeCell ref="G3:H3"/>
    <mergeCell ref="M3:N3"/>
  </mergeCells>
  <pageMargins left="0.7" right="0.7" top="0.75" bottom="0.75" header="0.3" footer="0.3"/>
  <pageSetup paperSize="9" orientation="portrait" r:id="rId1"/>
  <ignoredErrors>
    <ignoredError sqref="E10 E19 E37 Q10 K3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zoomScale="80" zoomScaleNormal="80" workbookViewId="0"/>
  </sheetViews>
  <sheetFormatPr defaultRowHeight="15" x14ac:dyDescent="0.25"/>
  <cols>
    <col min="1" max="1" width="23.5703125" customWidth="1"/>
    <col min="2" max="2" width="18.42578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11" max="11" width="12.7109375" bestFit="1" customWidth="1"/>
    <col min="12" max="12" width="7.140625" customWidth="1"/>
    <col min="13" max="13" width="17.5703125" customWidth="1"/>
    <col min="14" max="14" width="18.42578125" customWidth="1"/>
    <col min="17" max="17" width="13.28515625" customWidth="1"/>
  </cols>
  <sheetData>
    <row r="1" spans="1:24" ht="15.75" x14ac:dyDescent="0.25">
      <c r="A1" s="34" t="s">
        <v>93</v>
      </c>
      <c r="B1" s="2"/>
    </row>
    <row r="2" spans="1:24" ht="16.5" thickBot="1" x14ac:dyDescent="0.3">
      <c r="A2" s="57" t="s">
        <v>55</v>
      </c>
      <c r="B2" s="2"/>
    </row>
    <row r="3" spans="1:24" ht="15" customHeight="1" thickBot="1" x14ac:dyDescent="0.3">
      <c r="A3" s="127"/>
      <c r="B3" s="128"/>
      <c r="C3" s="8" t="s">
        <v>4</v>
      </c>
      <c r="D3" s="8" t="s">
        <v>60</v>
      </c>
      <c r="E3" s="9" t="s">
        <v>14</v>
      </c>
      <c r="G3" s="127"/>
      <c r="H3" s="128"/>
      <c r="I3" s="8" t="s">
        <v>4</v>
      </c>
      <c r="J3" s="8" t="s">
        <v>60</v>
      </c>
      <c r="K3" s="9" t="s">
        <v>14</v>
      </c>
      <c r="M3" s="127"/>
      <c r="N3" s="128"/>
      <c r="O3" s="88" t="s">
        <v>4</v>
      </c>
      <c r="P3" s="66" t="s">
        <v>60</v>
      </c>
      <c r="Q3" s="68" t="s">
        <v>14</v>
      </c>
    </row>
    <row r="4" spans="1:24" ht="15" customHeight="1" x14ac:dyDescent="0.25">
      <c r="A4" s="27" t="s">
        <v>2</v>
      </c>
      <c r="B4" s="12" t="s">
        <v>20</v>
      </c>
      <c r="C4" s="11">
        <v>8.9099999999999999E-2</v>
      </c>
      <c r="D4" s="11">
        <v>0.1158</v>
      </c>
      <c r="E4" s="61" t="str">
        <f>IF(ABS((C4-D4)/(SQRT(($C$12+$D$12)/($C$12*$D$12)*((($C$12*C4)+($D$12*D4))/($C$12+$D$12))*(1-(($C$12*C4)+($D$12*D4))/($C$12+$D$12)))))&gt;=1.96,"é"," ")</f>
        <v>é</v>
      </c>
      <c r="F4" s="56"/>
      <c r="G4" s="27" t="s">
        <v>3</v>
      </c>
      <c r="H4" s="10" t="s">
        <v>20</v>
      </c>
      <c r="I4" s="11">
        <v>6.9599999999999995E-2</v>
      </c>
      <c r="J4" s="11">
        <v>7.2700000000000001E-2</v>
      </c>
      <c r="K4" s="61" t="str">
        <f>IF(ABS((I4-J4)/(SQRT(($I$12+$J$12)/($I$12*$J$12)*((($I$12*I4)+($J$12*J4))/($I$12+$J$12))*(1-(($I$12*I4)+($J$12*J4))/($I$12+$J$12)))))&gt;=1.96,"é"," ")</f>
        <v xml:space="preserve"> </v>
      </c>
      <c r="M4" s="27" t="s">
        <v>13</v>
      </c>
      <c r="N4" s="10" t="s">
        <v>20</v>
      </c>
      <c r="O4" s="11">
        <v>7.8600000000000003E-2</v>
      </c>
      <c r="P4" s="11">
        <v>9.2999999999999999E-2</v>
      </c>
      <c r="Q4" s="61" t="str">
        <f>IF(ABS((O4-P4)/(SQRT(($O$12+$P$12)/($O$12*$P$12)*((($O$12*O4)+($P$12*P4))/($O$12+$P$12))*(1-(($O$12*O4)+($P$12*P4))/($O$12+$P$12)))))&gt;=1.96,"ê"," ")</f>
        <v xml:space="preserve"> </v>
      </c>
    </row>
    <row r="5" spans="1:24" ht="15" customHeight="1" x14ac:dyDescent="0.25">
      <c r="A5" s="28"/>
      <c r="B5" s="12" t="s">
        <v>21</v>
      </c>
      <c r="C5" s="13">
        <v>0.432</v>
      </c>
      <c r="D5" s="13">
        <v>0.48359999999999997</v>
      </c>
      <c r="E5" s="62" t="str">
        <f>IF(ABS((C5-D5)/(SQRT(($C$12+$D$12)/($C$12*$D$12)*((($C$12*C5)+($D$12*D5))/($C$12+$D$12))*(1-(($C$12*C5)+($D$12*D5))/($C$12+$D$12)))))&gt;=1.96,"é"," ")</f>
        <v>é</v>
      </c>
      <c r="G5" s="28"/>
      <c r="H5" s="12" t="s">
        <v>21</v>
      </c>
      <c r="I5" s="13">
        <v>0.39350000000000002</v>
      </c>
      <c r="J5" s="13">
        <v>0.46779999999999999</v>
      </c>
      <c r="K5" s="62" t="str">
        <f>IF(ABS((I5-J5)/(SQRT(($I$12+$J$12)/($I$12*$J$12)*((($I$12*I5)+($J$12*J5))/($I$12+$J$12))*(1-(($I$12*I5)+($J$12*J5))/($I$12+$J$12)))))&gt;=1.96,"é"," ")</f>
        <v>é</v>
      </c>
      <c r="M5" s="28"/>
      <c r="N5" s="12" t="s">
        <v>21</v>
      </c>
      <c r="O5" s="13">
        <v>0.41139999999999999</v>
      </c>
      <c r="P5" s="13">
        <v>0.47539999999999999</v>
      </c>
      <c r="Q5" s="62" t="str">
        <f>IF(ABS((O5-P5)/(SQRT(($O$12+$P$12)/($O$12*$P$12)*((($O$12*O5)+($P$12*P5))/($O$12+$P$12))*(1-(($O$12*O5)+($P$12*P5))/($O$12+$P$12)))))&gt;=1.96,"é"," ")</f>
        <v>é</v>
      </c>
    </row>
    <row r="6" spans="1:24" ht="15" customHeight="1" x14ac:dyDescent="0.25">
      <c r="A6" s="28"/>
      <c r="B6" s="12" t="s">
        <v>22</v>
      </c>
      <c r="C6" s="13">
        <v>0.1341</v>
      </c>
      <c r="D6" s="13">
        <v>0.13619999999999999</v>
      </c>
      <c r="E6" s="62" t="str">
        <f>IF(ABS((C6-D6)/(SQRT(($C$12+$D$12)/($C$12*$D$12)*((($C$12*C6)+($D$12*D6))/($C$12+$D$12))*(1-(($C$12*C6)+($D$12*D6))/($C$12+$D$12)))))&gt;=1.96,"é"," ")</f>
        <v xml:space="preserve"> </v>
      </c>
      <c r="G6" s="28"/>
      <c r="H6" s="12" t="s">
        <v>22</v>
      </c>
      <c r="I6" s="13">
        <v>0.11600000000000001</v>
      </c>
      <c r="J6" s="13">
        <v>0.12239999999999999</v>
      </c>
      <c r="K6" s="62" t="str">
        <f>IF(ABS((I6-J6)/(SQRT(($I$12+$J$12)/($I$12*$J$12)*((($I$12*I6)+($J$12*J6))/($I$12+$J$12))*(1-(($I$12*I6)+($J$12*J6))/($I$12+$J$12)))))&gt;=1.96,"é"," ")</f>
        <v xml:space="preserve"> </v>
      </c>
      <c r="L6" s="56"/>
      <c r="M6" s="28"/>
      <c r="N6" s="12" t="s">
        <v>22</v>
      </c>
      <c r="O6" s="13">
        <v>0.1244</v>
      </c>
      <c r="P6" s="13">
        <v>0.129</v>
      </c>
      <c r="Q6" s="62" t="str">
        <f>IF(ABS((O6-P6)/(SQRT(($O$12+$P$12)/($O$12*$P$12)*((($O$12*O6)+($P$12*P6))/($O$12+$P$12))*(1-(($O$12*O6)+($P$12*P6))/($O$12+$P$12)))))&gt;=1.96,"ê"," ")</f>
        <v xml:space="preserve"> </v>
      </c>
      <c r="R6" s="32"/>
      <c r="S6" s="32"/>
    </row>
    <row r="7" spans="1:24" ht="15" customHeight="1" x14ac:dyDescent="0.25">
      <c r="A7" s="28"/>
      <c r="B7" s="12" t="s">
        <v>23</v>
      </c>
      <c r="C7" s="13">
        <v>5.3600000000000002E-2</v>
      </c>
      <c r="D7" s="13">
        <v>5.6599999999999998E-2</v>
      </c>
      <c r="E7" s="62" t="str">
        <f>IF(ABS((C7-D7)/(SQRT(($C$12+$D$12)/($C$12*$D$12)*((($C$12*C7)+($D$12*D7))/($C$12+$D$12))*(1-(($C$12*C7)+($D$12*D7))/($C$12+$D$12)))))&gt;=1.96,"é"," ")</f>
        <v xml:space="preserve"> </v>
      </c>
      <c r="G7" s="28"/>
      <c r="H7" s="12" t="s">
        <v>23</v>
      </c>
      <c r="I7" s="13">
        <v>4.7199999999999999E-2</v>
      </c>
      <c r="J7" s="13">
        <v>3.27E-2</v>
      </c>
      <c r="K7" s="62" t="str">
        <f>IF(ABS((I7-J7)/(SQRT(($I$12+$J$12)/($I$12*$J$12)*((($I$12*I7)+($J$12*J7))/($I$12+$J$12))*(1-(($I$12*I7)+($J$12*J7))/($I$12+$J$12)))))&gt;=1.96,"é"," ")</f>
        <v xml:space="preserve"> </v>
      </c>
      <c r="M7" s="28"/>
      <c r="N7" s="12" t="s">
        <v>23</v>
      </c>
      <c r="O7" s="13">
        <v>5.0200000000000002E-2</v>
      </c>
      <c r="P7" s="13">
        <v>4.41E-2</v>
      </c>
      <c r="Q7" s="62" t="str">
        <f>IF(ABS((O7-P7)/(SQRT(($O$12+$P$12)/($O$12*$P$12)*((($O$12*O7)+($P$12*P7))/($O$12+$P$12))*(1-(($O$12*O7)+($P$12*P7))/($O$12+$P$12)))))&gt;=1.96,"ê"," ")</f>
        <v xml:space="preserve"> </v>
      </c>
      <c r="R7" s="32"/>
      <c r="S7" s="32"/>
    </row>
    <row r="8" spans="1:24" ht="15" customHeight="1" x14ac:dyDescent="0.3">
      <c r="A8" s="28"/>
      <c r="B8" s="12" t="s">
        <v>68</v>
      </c>
      <c r="C8" s="13" t="s">
        <v>17</v>
      </c>
      <c r="D8" s="13">
        <v>0.18479999999999999</v>
      </c>
      <c r="E8" s="98" t="s">
        <v>69</v>
      </c>
      <c r="G8" s="28"/>
      <c r="H8" s="12" t="s">
        <v>68</v>
      </c>
      <c r="I8" s="13" t="s">
        <v>17</v>
      </c>
      <c r="J8" s="13">
        <v>0.17799999999999999</v>
      </c>
      <c r="K8" s="98" t="s">
        <v>69</v>
      </c>
      <c r="M8" s="28"/>
      <c r="N8" s="12" t="s">
        <v>68</v>
      </c>
      <c r="O8" s="13" t="s">
        <v>17</v>
      </c>
      <c r="P8" s="13">
        <v>0.1812</v>
      </c>
      <c r="Q8" s="98" t="s">
        <v>69</v>
      </c>
      <c r="R8" s="32"/>
      <c r="S8" s="32"/>
    </row>
    <row r="9" spans="1:24" ht="15" customHeight="1" x14ac:dyDescent="0.25">
      <c r="A9" s="28"/>
      <c r="B9" s="12" t="s">
        <v>24</v>
      </c>
      <c r="C9" s="13">
        <v>0.1638</v>
      </c>
      <c r="D9" s="13">
        <v>0.1636</v>
      </c>
      <c r="E9" s="62" t="str">
        <f>IF(ABS((C9-D9)/(SQRT(($C$12+$D$12)/($C$12*$D$12)*((($C$12*C9)+($D$12*D9))/($C$12+$D$12))*(1-(($C$12*C9)+($D$12*D9))/($C$12+$D$12)))))&gt;=1.96,"é"," ")</f>
        <v xml:space="preserve"> </v>
      </c>
      <c r="F9" s="56"/>
      <c r="G9" s="28"/>
      <c r="H9" s="12" t="s">
        <v>24</v>
      </c>
      <c r="I9" s="13">
        <v>0.17810000000000001</v>
      </c>
      <c r="J9" s="13">
        <v>0.16569999999999999</v>
      </c>
      <c r="K9" s="62" t="str">
        <f>IF(ABS((I9-J9)/(SQRT(($I$12+$J$12)/($I$12*$J$12)*((($I$12*I9)+($J$12*J9))/($I$12+$J$12))*(1-(($I$12*I9)+($J$12*J9))/($I$12+$J$12)))))&gt;=1.96,"é"," ")</f>
        <v xml:space="preserve"> </v>
      </c>
      <c r="M9" s="28"/>
      <c r="N9" s="12" t="s">
        <v>24</v>
      </c>
      <c r="O9" s="13">
        <v>0.17150000000000001</v>
      </c>
      <c r="P9" s="13">
        <v>0.16470000000000001</v>
      </c>
      <c r="Q9" s="62" t="str">
        <f>IF(ABS((O9-P9)/(SQRT(($O$12+$P$12)/($O$12*$P$12)*((($O$12*O9)+($P$12*P9))/($O$12+$P$12))*(1-(($O$12*O9)+($P$12*P9))/($O$12+$P$12)))))&gt;=1.96,"ê"," ")</f>
        <v xml:space="preserve"> </v>
      </c>
      <c r="R9" s="32"/>
      <c r="S9" s="32"/>
    </row>
    <row r="10" spans="1:24" ht="15" customHeight="1" x14ac:dyDescent="0.25">
      <c r="A10" s="28"/>
      <c r="B10" s="12" t="s">
        <v>25</v>
      </c>
      <c r="C10" s="13">
        <v>0.4703</v>
      </c>
      <c r="D10" s="13">
        <v>0.4244</v>
      </c>
      <c r="E10" s="62" t="str">
        <f>IF(ABS((C10-D10)/(SQRT(($C$12+$D$12)/($C$12*$D$12)*((($C$12*C10)+($D$12*D10))/($C$12+$D$12))*(1-(($C$12*C10)+($D$12*D10))/($C$12+$D$12)))))&gt;=1.96,"ê"," ")</f>
        <v>ê</v>
      </c>
      <c r="G10" s="28"/>
      <c r="H10" s="12" t="s">
        <v>25</v>
      </c>
      <c r="I10" s="13">
        <v>0.48630000000000001</v>
      </c>
      <c r="J10" s="13">
        <v>0.42609999999999998</v>
      </c>
      <c r="K10" s="62" t="str">
        <f>IF(ABS((I10-J10)/(SQRT(($I$12+$J$12)/($I$12*$J$12)*((($I$12*I10)+($J$12*J10))/($I$12+$J$12))*(1-(($I$12*I10)+($J$12*J10))/($I$12+$J$12)))))&gt;=1.96,"ê"," ")</f>
        <v>ê</v>
      </c>
      <c r="M10" s="28"/>
      <c r="N10" s="12" t="s">
        <v>25</v>
      </c>
      <c r="O10" s="13">
        <v>0.47889999999999999</v>
      </c>
      <c r="P10" s="13">
        <v>0.42530000000000001</v>
      </c>
      <c r="Q10" s="62" t="str">
        <f>IF(ABS((O10-P10)/(SQRT(($O$12+$P$12)/($O$12*$P$12)*((($O$12*O10)+($P$12*P10))/($O$12+$P$12))*(1-(($O$12*O10)+($P$12*P10))/($O$12+$P$12)))))&gt;=1.96,"ê"," ")</f>
        <v>ê</v>
      </c>
      <c r="R10" s="32"/>
      <c r="S10" s="32"/>
    </row>
    <row r="11" spans="1:24" ht="15" customHeight="1" x14ac:dyDescent="0.25">
      <c r="A11" s="28"/>
      <c r="B11" s="12" t="s">
        <v>26</v>
      </c>
      <c r="C11" s="13">
        <v>0.52969999999999995</v>
      </c>
      <c r="D11" s="13">
        <v>0.5756</v>
      </c>
      <c r="E11" s="62" t="str">
        <f>IF(ABS((C11-D11)/(SQRT(($C$12+$D$12)/($C$12*$D$12)*((($C$12*C11)+($D$12*D11))/($C$12+$D$12))*(1-(($C$12*C11)+($D$12*D11))/($C$12+$D$12)))))&gt;=1.96,"é"," ")</f>
        <v>é</v>
      </c>
      <c r="G11" s="28"/>
      <c r="H11" s="12" t="s">
        <v>26</v>
      </c>
      <c r="I11" s="13">
        <v>0.51580000000000004</v>
      </c>
      <c r="J11" s="13">
        <v>0.57389999999999997</v>
      </c>
      <c r="K11" s="62" t="str">
        <f>IF(ABS((I11-J11)/(SQRT(($I$12+$J$12)/($I$12*$J$12)*((($I$12*I11)+($J$12*J11))/($I$12+$J$12))*(1-(($I$12*I11)+($J$12*J11))/($I$12+$J$12)))))&gt;=1.96,"é"," ")</f>
        <v>é</v>
      </c>
      <c r="L11" s="56"/>
      <c r="M11" s="28"/>
      <c r="N11" s="12" t="s">
        <v>26</v>
      </c>
      <c r="O11" s="13">
        <v>0.52110000000000001</v>
      </c>
      <c r="P11" s="13">
        <v>0.57469999999999999</v>
      </c>
      <c r="Q11" s="62" t="str">
        <f>IF(ABS((O11-P11)/(SQRT(($O$12+$P$12)/($O$12*$P$12)*((($O$12*O11)+($P$12*P11))/($O$12+$P$12))*(1-(($O$12*O11)+($P$12*P11))/($O$12+$P$12)))))&gt;=1.96,"é"," ")</f>
        <v>é</v>
      </c>
      <c r="R11" s="32"/>
      <c r="S11" s="32"/>
    </row>
    <row r="12" spans="1:24" ht="15" customHeight="1" thickBot="1" x14ac:dyDescent="0.3">
      <c r="A12" s="29"/>
      <c r="B12" s="14"/>
      <c r="C12" s="15">
        <v>1044</v>
      </c>
      <c r="D12" s="15">
        <v>1131</v>
      </c>
      <c r="E12" s="63"/>
      <c r="G12" s="29"/>
      <c r="H12" s="14"/>
      <c r="I12" s="15">
        <v>1207</v>
      </c>
      <c r="J12" s="15">
        <v>1225</v>
      </c>
      <c r="K12" s="63"/>
      <c r="M12" s="29"/>
      <c r="N12" s="14"/>
      <c r="O12" s="15">
        <v>2251</v>
      </c>
      <c r="P12" s="15">
        <v>2356</v>
      </c>
      <c r="Q12" s="63"/>
      <c r="R12" s="32"/>
      <c r="S12" s="32"/>
    </row>
    <row r="13" spans="1:24" ht="15" customHeight="1" x14ac:dyDescent="0.25">
      <c r="A13" s="69" t="s">
        <v>18</v>
      </c>
      <c r="B13" s="70" t="s">
        <v>20</v>
      </c>
      <c r="C13" s="71">
        <v>7.6399999999999996E-2</v>
      </c>
      <c r="D13" s="71">
        <v>8.0799999999999997E-2</v>
      </c>
      <c r="E13" s="78" t="str">
        <f>IF(ABS((C13-D13)/(SQRT(($C$21+$D$21)/($C$21*$D$21)*((($C$21*C13)+($D$21*D13))/($C$21+$D$21))*(1-(($C$21*C13)+($D$21*D13))/($C$21+$D$21)))))&gt;=1.96,"é"," ")</f>
        <v xml:space="preserve"> </v>
      </c>
      <c r="G13" s="69" t="s">
        <v>19</v>
      </c>
      <c r="H13" s="70" t="s">
        <v>20</v>
      </c>
      <c r="I13" s="71">
        <v>8.14E-2</v>
      </c>
      <c r="J13" s="71">
        <v>0.1096</v>
      </c>
      <c r="K13" s="78" t="str">
        <f>IF(ABS((I13-J13)/(SQRT(($I$21+$J$21)/($I$21*$J$21)*((($I$21*I13)+($J$21*J13))/($I$21+$J$21))*(1-(($I$21*I13)+($J$21*J13))/($I$21+$J$21)))))&gt;=1.96,"é"," ")</f>
        <v>é</v>
      </c>
      <c r="M13" s="32"/>
      <c r="N13" s="32"/>
      <c r="O13" s="32"/>
      <c r="P13" s="32"/>
      <c r="Q13" s="32"/>
      <c r="R13" s="32"/>
      <c r="S13" s="32"/>
      <c r="T13" s="32"/>
      <c r="U13" s="32"/>
      <c r="V13" s="35"/>
      <c r="W13" s="35"/>
      <c r="X13" s="32"/>
    </row>
    <row r="14" spans="1:24" ht="15" customHeight="1" x14ac:dyDescent="0.25">
      <c r="A14" s="72"/>
      <c r="B14" s="73" t="s">
        <v>21</v>
      </c>
      <c r="C14" s="74">
        <v>0.40620000000000001</v>
      </c>
      <c r="D14" s="74">
        <v>0.45739999999999997</v>
      </c>
      <c r="E14" s="79" t="str">
        <f>IF(ABS((C14-D14)/(SQRT(($C$21+$D$21)/($C$21*$D$21)*((($C$21*C14)+($D$21*D14))/($C$21+$D$21))*(1-(($C$21*C14)+($D$21*D14))/($C$21+$D$21)))))&gt;=1.96,"é"," ")</f>
        <v>é</v>
      </c>
      <c r="G14" s="72"/>
      <c r="H14" s="73" t="s">
        <v>21</v>
      </c>
      <c r="I14" s="74">
        <v>0.41760000000000003</v>
      </c>
      <c r="J14" s="74">
        <v>0.4985</v>
      </c>
      <c r="K14" s="79" t="str">
        <f>IF(ABS((I14-J14)/(SQRT(($I$21+$J$21)/($I$21*$J$21)*((($I$21*I14)+($J$21*J14))/($I$21+$J$21))*(1-(($I$21*I14)+($J$21*J14))/($I$21+$J$21)))))&gt;=1.96,"é"," ")</f>
        <v>é</v>
      </c>
      <c r="M14" s="32"/>
      <c r="N14" s="35"/>
      <c r="O14" s="35"/>
      <c r="P14" s="35"/>
      <c r="Q14" s="35"/>
      <c r="R14" s="35"/>
      <c r="S14" s="32"/>
    </row>
    <row r="15" spans="1:24" ht="15" customHeight="1" x14ac:dyDescent="0.25">
      <c r="A15" s="72"/>
      <c r="B15" s="73" t="s">
        <v>22</v>
      </c>
      <c r="C15" s="74">
        <v>0.13239999999999999</v>
      </c>
      <c r="D15" s="74">
        <v>0.13739999999999999</v>
      </c>
      <c r="E15" s="79" t="str">
        <f>IF(ABS((C15-D15)/(SQRT(($C$21+$D$21)/($C$21*$D$21)*((($C$21*C15)+($D$21*D15))/($C$21+$D$21))*(1-(($C$21*C15)+($D$21*D15))/($C$21+$D$21)))))&gt;=1.96,"é"," ")</f>
        <v xml:space="preserve"> </v>
      </c>
      <c r="F15" s="56"/>
      <c r="G15" s="72"/>
      <c r="H15" s="73" t="s">
        <v>22</v>
      </c>
      <c r="I15" s="74">
        <v>0.1147</v>
      </c>
      <c r="J15" s="74">
        <v>0.1183</v>
      </c>
      <c r="K15" s="79" t="str">
        <f>IF(ABS((I15-J15)/(SQRT(($I$21+$J$21)/($I$21*$J$21)*((($I$21*I15)+($J$21*J15))/($I$21+$J$21))*(1-(($I$21*I15)+($J$21*J15))/($I$21+$J$21)))))&gt;=1.96,"é"," ")</f>
        <v xml:space="preserve"> </v>
      </c>
      <c r="M15" s="34" t="s">
        <v>71</v>
      </c>
      <c r="N15" s="35"/>
      <c r="O15" s="35"/>
      <c r="P15" s="35"/>
      <c r="Q15" s="35"/>
      <c r="R15" s="35"/>
      <c r="S15" s="35"/>
    </row>
    <row r="16" spans="1:24" ht="15" customHeight="1" x14ac:dyDescent="0.25">
      <c r="A16" s="72"/>
      <c r="B16" s="73" t="s">
        <v>23</v>
      </c>
      <c r="C16" s="74">
        <v>5.3600000000000002E-2</v>
      </c>
      <c r="D16" s="74">
        <v>4.5999999999999999E-2</v>
      </c>
      <c r="E16" s="79" t="str">
        <f>IF(ABS((C16-D16)/(SQRT(($C$21+$D$21)/($C$21*$D$21)*((($C$21*C16)+($D$21*D16))/($C$21+$D$21))*(1-(($C$21*C16)+($D$21*D16))/($C$21+$D$21)))))&gt;=1.96,"é"," ")</f>
        <v xml:space="preserve"> </v>
      </c>
      <c r="G16" s="72"/>
      <c r="H16" s="73" t="s">
        <v>23</v>
      </c>
      <c r="I16" s="74">
        <v>4.6100000000000002E-2</v>
      </c>
      <c r="J16" s="74">
        <v>4.1700000000000001E-2</v>
      </c>
      <c r="K16" s="79" t="str">
        <f>IF(ABS((I16-J16)/(SQRT(($I$21+$J$21)/($I$21*$J$21)*((($I$21*I16)+($J$21*J16))/($I$21+$J$21))*(1-(($I$21*I16)+($J$21*J16))/($I$21+$J$21)))))&gt;=1.96,"é"," ")</f>
        <v xml:space="preserve"> </v>
      </c>
      <c r="M16" s="32"/>
      <c r="N16" s="38"/>
      <c r="O16" s="35"/>
      <c r="P16" s="35"/>
      <c r="Q16" s="35"/>
      <c r="R16" s="35"/>
      <c r="S16" s="35"/>
    </row>
    <row r="17" spans="1:21" ht="15" customHeight="1" x14ac:dyDescent="0.3">
      <c r="A17" s="72"/>
      <c r="B17" s="73" t="s">
        <v>68</v>
      </c>
      <c r="C17" s="74" t="s">
        <v>17</v>
      </c>
      <c r="D17" s="74">
        <v>0.19089999999999999</v>
      </c>
      <c r="E17" s="99" t="s">
        <v>69</v>
      </c>
      <c r="G17" s="72"/>
      <c r="H17" s="73" t="s">
        <v>68</v>
      </c>
      <c r="I17" s="74" t="s">
        <v>17</v>
      </c>
      <c r="J17" s="74">
        <v>0.16880000000000001</v>
      </c>
      <c r="K17" s="99" t="s">
        <v>69</v>
      </c>
      <c r="M17" s="32"/>
      <c r="N17" s="38"/>
      <c r="O17" s="35"/>
      <c r="P17" s="35"/>
      <c r="Q17" s="35"/>
      <c r="R17" s="35"/>
      <c r="S17" s="35"/>
    </row>
    <row r="18" spans="1:21" ht="15" customHeight="1" x14ac:dyDescent="0.25">
      <c r="A18" s="72"/>
      <c r="B18" s="73" t="s">
        <v>24</v>
      </c>
      <c r="C18" s="74">
        <v>0.17380000000000001</v>
      </c>
      <c r="D18" s="74">
        <v>0.1736</v>
      </c>
      <c r="E18" s="79" t="str">
        <f>IF(ABS((C18-D18)/(SQRT(($C$21+$D$21)/($C$21*$D$21)*((($C$21*C18)+($D$21*D18))/($C$21+$D$21))*(1-(($C$21*C18)+($D$21*D18))/($C$21+$D$21)))))&gt;=1.96,"é"," ")</f>
        <v xml:space="preserve"> </v>
      </c>
      <c r="G18" s="72"/>
      <c r="H18" s="73" t="s">
        <v>24</v>
      </c>
      <c r="I18" s="74">
        <v>0.1686</v>
      </c>
      <c r="J18" s="74">
        <v>0.1532</v>
      </c>
      <c r="K18" s="79" t="str">
        <f>IF(ABS((I18-J18)/(SQRT(($I$21+$J$21)/($I$21*$J$21)*((($I$21*I18)+($J$21*J18))/($I$21+$J$21))*(1-(($I$21*I18)+($J$21*J18))/($I$21+$J$21)))))&gt;=1.96,"é"," ")</f>
        <v xml:space="preserve"> </v>
      </c>
      <c r="M18" s="32"/>
      <c r="N18" s="35"/>
      <c r="O18" s="35"/>
      <c r="P18" s="35"/>
      <c r="Q18" s="35"/>
      <c r="R18" s="35"/>
      <c r="S18" s="35"/>
    </row>
    <row r="19" spans="1:21" ht="15" customHeight="1" x14ac:dyDescent="0.25">
      <c r="A19" s="72"/>
      <c r="B19" s="73" t="s">
        <v>25</v>
      </c>
      <c r="C19" s="74">
        <v>0.48420000000000002</v>
      </c>
      <c r="D19" s="74">
        <v>0.43319999999999997</v>
      </c>
      <c r="E19" s="79" t="str">
        <f>IF(ABS((C19-D19)/(SQRT(($C$21+$D$21)/($C$21*$D$21)*((($C$21*C19)+($D$21*D19))/($C$21+$D$21))*(1-(($C$21*C19)+($D$21*D19))/($C$21+$D$21)))))&gt;=1.96,"ê"," ")</f>
        <v>ê</v>
      </c>
      <c r="G19" s="72"/>
      <c r="H19" s="73" t="s">
        <v>25</v>
      </c>
      <c r="I19" s="74">
        <v>0.47249999999999998</v>
      </c>
      <c r="J19" s="74">
        <v>0.41510000000000002</v>
      </c>
      <c r="K19" s="79" t="str">
        <f>IF(ABS((I19-J19)/(SQRT(($I$12+$J$12)/($I$12*$J$12)*((($I$12*I19)+($J$12*J19))/($I$12+$J$12))*(1-(($I$12*I19)+($J$12*J19))/($I$12+$J$12)))))&gt;=1.96,"ê"," ")</f>
        <v>ê</v>
      </c>
      <c r="M19" s="33"/>
      <c r="N19" s="35"/>
      <c r="O19" s="35"/>
      <c r="P19" s="35"/>
      <c r="Q19" s="35"/>
      <c r="R19" s="35"/>
      <c r="S19" s="35"/>
    </row>
    <row r="20" spans="1:21" ht="15" customHeight="1" x14ac:dyDescent="0.25">
      <c r="A20" s="72"/>
      <c r="B20" s="73" t="s">
        <v>26</v>
      </c>
      <c r="C20" s="74">
        <v>0.51580000000000004</v>
      </c>
      <c r="D20" s="74">
        <v>0.56679999999999997</v>
      </c>
      <c r="E20" s="79" t="str">
        <f>IF(ABS((C20-D20)/(SQRT(($C$21+$D$21)/($C$21*$D$21)*((($C$21*C20)+($D$21*D20))/($C$21+$D$21))*(1-(($C$21*C20)+($D$21*D20))/($C$21+$D$21)))))&gt;=1.96,"é"," ")</f>
        <v>é</v>
      </c>
      <c r="G20" s="72"/>
      <c r="H20" s="73" t="s">
        <v>26</v>
      </c>
      <c r="I20" s="74">
        <v>0.52749999999999997</v>
      </c>
      <c r="J20" s="74">
        <v>0.58489999999999998</v>
      </c>
      <c r="K20" s="79" t="str">
        <f>IF(ABS((I20-J20)/(SQRT(($I$12+$J$12)/($I$12*$J$12)*((($I$12*I20)+($J$12*J20))/($I$12+$J$12))*(1-(($I$12*I20)+($J$12*J20))/($I$12+$J$12)))))&gt;=1.96,"é"," ")</f>
        <v>é</v>
      </c>
      <c r="M20" s="32"/>
      <c r="N20" s="35"/>
      <c r="O20" s="35"/>
      <c r="P20" s="35"/>
      <c r="Q20" s="35"/>
      <c r="R20" s="35"/>
      <c r="S20" s="35"/>
    </row>
    <row r="21" spans="1:21" ht="15" customHeight="1" thickBot="1" x14ac:dyDescent="0.3">
      <c r="A21" s="75"/>
      <c r="B21" s="76"/>
      <c r="C21" s="77">
        <v>1230</v>
      </c>
      <c r="D21" s="77">
        <v>1325</v>
      </c>
      <c r="E21" s="82"/>
      <c r="G21" s="75"/>
      <c r="H21" s="76"/>
      <c r="I21" s="77">
        <v>1021</v>
      </c>
      <c r="J21" s="77">
        <v>1031</v>
      </c>
      <c r="K21" s="82"/>
      <c r="M21" s="32"/>
      <c r="N21" s="35"/>
      <c r="O21" s="35"/>
      <c r="P21" s="35"/>
      <c r="Q21" s="35"/>
      <c r="R21" s="35"/>
      <c r="S21" s="35"/>
    </row>
    <row r="22" spans="1:21" ht="15" customHeight="1" x14ac:dyDescent="0.25">
      <c r="A22" s="27" t="s">
        <v>7</v>
      </c>
      <c r="B22" s="10" t="s">
        <v>20</v>
      </c>
      <c r="C22" s="11">
        <v>6.2E-2</v>
      </c>
      <c r="D22" s="11">
        <v>7.3200000000000001E-2</v>
      </c>
      <c r="E22" s="61" t="str">
        <f>IF(ABS((C22-D22)/(SQRT(($C$30+$D$30)/($C$30*$D$30)*((($C$30*C22)+($D$30*D22))/($C$30+$D$30))*(1-(($C$30*C22)+($D$30*D22))/($C$30+$D$30)))))&gt;=1.96,"é"," ")</f>
        <v xml:space="preserve"> </v>
      </c>
      <c r="G22" s="27" t="s">
        <v>8</v>
      </c>
      <c r="H22" s="10" t="s">
        <v>20</v>
      </c>
      <c r="I22" s="11">
        <v>7.1900000000000006E-2</v>
      </c>
      <c r="J22" s="11">
        <v>9.4899999999999998E-2</v>
      </c>
      <c r="K22" s="61" t="str">
        <f>IF(ABS((I22-J22)/(SQRT(($I$30+$J$30)/($I$30*$J$30)*((($I$30*I22)+($J$30*J22))/($I$30+$J$30))*(1-(($I$30*I22)+($J$30*J22))/($I$30+$J$30)))))&gt;=1.96,"é"," ")</f>
        <v xml:space="preserve"> </v>
      </c>
      <c r="L22" s="56"/>
      <c r="M22" s="32"/>
      <c r="N22" s="35"/>
      <c r="O22" s="35"/>
      <c r="P22" s="35"/>
      <c r="Q22" s="35"/>
      <c r="R22" s="35"/>
      <c r="S22" s="35"/>
    </row>
    <row r="23" spans="1:21" ht="15" customHeight="1" x14ac:dyDescent="0.25">
      <c r="A23" s="28"/>
      <c r="B23" s="12" t="s">
        <v>21</v>
      </c>
      <c r="C23" s="13">
        <v>0.46279999999999999</v>
      </c>
      <c r="D23" s="13">
        <v>0.52410000000000001</v>
      </c>
      <c r="E23" s="62" t="str">
        <f>IF(ABS((C23-D23)/(SQRT(($C$30+$D$30)/($C$30*$D$30)*((($C$30*C23)+($D$30*D23))/($C$30+$D$30))*(1-(($C$30*C23)+($D$30*D23))/($C$30+$D$30)))))&gt;=1.96,"é"," ")</f>
        <v xml:space="preserve"> </v>
      </c>
      <c r="G23" s="28"/>
      <c r="H23" s="12" t="s">
        <v>21</v>
      </c>
      <c r="I23" s="13">
        <v>0.34310000000000002</v>
      </c>
      <c r="J23" s="13">
        <v>0.42370000000000002</v>
      </c>
      <c r="K23" s="62" t="str">
        <f>IF(ABS((I23-J23)/(SQRT(($I$30+$J$30)/($I$30*$J$30)*((($I$30*I23)+($J$30*J23))/($I$30+$J$30))*(1-(($I$30*I23)+($J$30*J23))/($I$30+$J$30)))))&gt;=1.96,"é"," ")</f>
        <v>é</v>
      </c>
      <c r="M23" s="32"/>
      <c r="N23" s="35"/>
      <c r="O23" s="35"/>
      <c r="P23" s="35"/>
      <c r="Q23" s="35"/>
      <c r="R23" s="35"/>
      <c r="S23" s="35"/>
      <c r="T23" s="35"/>
      <c r="U23" s="35"/>
    </row>
    <row r="24" spans="1:21" ht="15" customHeight="1" x14ac:dyDescent="0.25">
      <c r="A24" s="28"/>
      <c r="B24" s="12" t="s">
        <v>22</v>
      </c>
      <c r="C24" s="13">
        <v>0.1467</v>
      </c>
      <c r="D24" s="13">
        <v>0.158</v>
      </c>
      <c r="E24" s="62" t="str">
        <f>IF(ABS((C24-D24)/(SQRT(($C$30+$D$30)/($C$30*$D$30)*((($C$30*C24)+($D$30*D24))/($C$30+$D$30))*(1-(($C$30*C24)+($D$30*D24))/($C$30+$D$30)))))&gt;=1.96,"é"," ")</f>
        <v xml:space="preserve"> </v>
      </c>
      <c r="G24" s="28"/>
      <c r="H24" s="12" t="s">
        <v>22</v>
      </c>
      <c r="I24" s="13">
        <v>0.1176</v>
      </c>
      <c r="J24" s="13">
        <v>0.1119</v>
      </c>
      <c r="K24" s="62" t="str">
        <f>IF(ABS((I24-J24)/(SQRT(($I$30+$J$30)/($I$30*$J$30)*((($I$30*I24)+($J$30*J24))/($I$30+$J$30))*(1-(($I$30*I24)+($J$30*J24))/($I$30+$J$30)))))&gt;=1.96,"é"," ")</f>
        <v xml:space="preserve"> </v>
      </c>
      <c r="M24" s="32"/>
      <c r="N24" s="32"/>
      <c r="O24" s="32"/>
      <c r="P24" s="32"/>
      <c r="Q24" s="32"/>
      <c r="R24" s="32"/>
      <c r="S24" s="35"/>
      <c r="T24" s="35"/>
      <c r="U24" s="35"/>
    </row>
    <row r="25" spans="1:21" ht="15" customHeight="1" x14ac:dyDescent="0.25">
      <c r="A25" s="28"/>
      <c r="B25" s="12" t="s">
        <v>23</v>
      </c>
      <c r="C25" s="13">
        <v>5.9900000000000002E-2</v>
      </c>
      <c r="D25" s="13">
        <v>5.9700000000000003E-2</v>
      </c>
      <c r="E25" s="62" t="str">
        <f>IF(ABS((C25-D25)/(SQRT(($C$30+$D$30)/($C$30*$D$30)*((($C$30*C25)+($D$30*D25))/($C$30+$D$30))*(1-(($C$30*C25)+($D$30*D25))/($C$30+$D$30)))))&gt;=1.96,"é"," ")</f>
        <v xml:space="preserve"> </v>
      </c>
      <c r="G25" s="28"/>
      <c r="H25" s="12" t="s">
        <v>23</v>
      </c>
      <c r="I25" s="13">
        <v>5.8799999999999998E-2</v>
      </c>
      <c r="J25" s="13">
        <v>4.07E-2</v>
      </c>
      <c r="K25" s="62" t="str">
        <f>IF(ABS((I25-J25)/(SQRT(($I$30+$J$30)/($I$30*$J$30)*((($I$30*I25)+($J$30*J25))/($I$30+$J$30))*(1-(($I$30*I25)+($J$30*J25))/($I$30+$J$30)))))&gt;=1.96,"é"," ")</f>
        <v xml:space="preserve"> </v>
      </c>
      <c r="M25" s="32"/>
      <c r="N25" s="32"/>
      <c r="O25" s="32"/>
      <c r="P25" s="32"/>
      <c r="Q25" s="32"/>
      <c r="R25" s="32"/>
      <c r="S25" s="35"/>
      <c r="T25" s="35"/>
      <c r="U25" s="35"/>
    </row>
    <row r="26" spans="1:21" ht="15" customHeight="1" x14ac:dyDescent="0.3">
      <c r="A26" s="28"/>
      <c r="B26" s="12" t="s">
        <v>68</v>
      </c>
      <c r="C26" s="13" t="s">
        <v>17</v>
      </c>
      <c r="D26" s="13">
        <v>0.19650000000000001</v>
      </c>
      <c r="E26" s="98" t="s">
        <v>69</v>
      </c>
      <c r="G26" s="28"/>
      <c r="H26" s="12" t="s">
        <v>68</v>
      </c>
      <c r="I26" s="13" t="s">
        <v>17</v>
      </c>
      <c r="J26" s="13">
        <v>0.1797</v>
      </c>
      <c r="K26" s="98" t="s">
        <v>69</v>
      </c>
      <c r="M26" s="32"/>
      <c r="N26" s="32"/>
      <c r="O26" s="32"/>
      <c r="P26" s="32"/>
      <c r="Q26" s="32"/>
      <c r="R26" s="32"/>
      <c r="S26" s="35"/>
      <c r="T26" s="35"/>
      <c r="U26" s="35"/>
    </row>
    <row r="27" spans="1:21" ht="15" customHeight="1" x14ac:dyDescent="0.25">
      <c r="A27" s="28"/>
      <c r="B27" s="12" t="s">
        <v>24</v>
      </c>
      <c r="C27" s="13">
        <v>0.23139999999999999</v>
      </c>
      <c r="D27" s="13">
        <v>0.17150000000000001</v>
      </c>
      <c r="E27" s="62" t="str">
        <f>IF(ABS((C27-D27)/(SQRT(($C$30+$D$30)/($C$30*$D$30)*((($C$30*C27)+($D$30*D27))/($C$30+$D$30))*(1-(($C$30*C27)+($D$30*D27))/($C$30+$D$30)))))&gt;=1.96,"ê"," ")</f>
        <v>ê</v>
      </c>
      <c r="F27" s="56"/>
      <c r="G27" s="28"/>
      <c r="H27" s="12" t="s">
        <v>24</v>
      </c>
      <c r="I27" s="13">
        <v>0.14050000000000001</v>
      </c>
      <c r="J27" s="13">
        <v>0.18310000000000001</v>
      </c>
      <c r="K27" s="62" t="str">
        <f>IF(ABS((I27-J27)/(SQRT(($I$30+$J$30)/($I$30*$J$30)*((($I$30*I27)+($J$30*J27))/($I$30+$J$30))*(1-(($I$30*I27)+($J$30*J27))/($I$30+$J$30)))))&gt;=1.96,"é"," ")</f>
        <v xml:space="preserve"> </v>
      </c>
      <c r="L27" s="56"/>
      <c r="M27" s="32"/>
      <c r="N27" s="32"/>
      <c r="O27" s="32"/>
      <c r="P27" s="32"/>
      <c r="Q27" s="32"/>
      <c r="R27" s="32"/>
      <c r="S27" s="32"/>
      <c r="T27" s="32"/>
      <c r="U27" s="32"/>
    </row>
    <row r="28" spans="1:21" ht="15" customHeight="1" x14ac:dyDescent="0.25">
      <c r="A28" s="28"/>
      <c r="B28" s="12" t="s">
        <v>25</v>
      </c>
      <c r="C28" s="13">
        <v>0.40289999999999998</v>
      </c>
      <c r="D28" s="13">
        <v>0.37569999999999998</v>
      </c>
      <c r="E28" s="62" t="str">
        <f>IF(ABS((C28-D28)/(SQRT(($C$30+$D$30)/($C$30*$D$30)*((($C$30*C28)+($D$30*D28))/($C$30+$D$30))*(1-(($C$30*C28)+($D$30*D28))/($C$30+$D$30)))))&gt;=1.96,"é"," ")</f>
        <v xml:space="preserve"> </v>
      </c>
      <c r="G28" s="28"/>
      <c r="H28" s="12" t="s">
        <v>25</v>
      </c>
      <c r="I28" s="13">
        <v>0.54249999999999998</v>
      </c>
      <c r="J28" s="13">
        <v>0.47799999999999998</v>
      </c>
      <c r="K28" s="62" t="str">
        <f>IF(ABS((I28-J28)/(SQRT(($I$30+$J$30)/($I$30*$J$30)*((($I$30*I28)+($J$30*J28))/($I$30+$J$30))*(1-(($I$30*I28)+($J$30*J28))/($I$30+$J$30)))))&gt;=1.96,"é"," ")</f>
        <v xml:space="preserve"> </v>
      </c>
      <c r="S28" s="32"/>
      <c r="T28" s="32"/>
      <c r="U28" s="32"/>
    </row>
    <row r="29" spans="1:21" ht="15" customHeight="1" x14ac:dyDescent="0.25">
      <c r="A29" s="28"/>
      <c r="B29" s="12" t="s">
        <v>26</v>
      </c>
      <c r="C29" s="13">
        <v>0.59709999999999996</v>
      </c>
      <c r="D29" s="13">
        <v>0.62429999999999997</v>
      </c>
      <c r="E29" s="62" t="str">
        <f>IF(ABS((C29-D29)/(SQRT(($C$30+$D$30)/($C$30*$D$30)*((($C$30*C29)+($D$30*D29))/($C$30+$D$30))*(1-(($C$30*C29)+($D$30*D29))/($C$30+$D$30)))))&gt;=1.96,"é"," ")</f>
        <v xml:space="preserve"> </v>
      </c>
      <c r="G29" s="28"/>
      <c r="H29" s="12" t="s">
        <v>26</v>
      </c>
      <c r="I29" s="13">
        <v>0.45750000000000002</v>
      </c>
      <c r="J29" s="13">
        <v>0.52200000000000002</v>
      </c>
      <c r="K29" s="62" t="str">
        <f>IF(ABS((I29-J29)/(SQRT(($I$30+$J$30)/($I$30*$J$30)*((($I$30*I29)+($J$30*J29))/($I$30+$J$30))*(1-(($I$30*I29)+($J$30*J29))/($I$30+$J$30)))))&gt;=1.96,"é"," ")</f>
        <v xml:space="preserve"> </v>
      </c>
      <c r="L29" s="56"/>
      <c r="S29" s="32"/>
      <c r="T29" s="32"/>
      <c r="U29" s="32"/>
    </row>
    <row r="30" spans="1:21" ht="15" customHeight="1" thickBot="1" x14ac:dyDescent="0.3">
      <c r="A30" s="29"/>
      <c r="B30" s="14"/>
      <c r="C30" s="15">
        <v>484</v>
      </c>
      <c r="D30" s="15">
        <v>519</v>
      </c>
      <c r="E30" s="63"/>
      <c r="G30" s="29"/>
      <c r="H30" s="14"/>
      <c r="I30" s="15">
        <v>306</v>
      </c>
      <c r="J30" s="15">
        <v>295</v>
      </c>
      <c r="K30" s="63"/>
    </row>
    <row r="31" spans="1:21" ht="15" customHeight="1" x14ac:dyDescent="0.25">
      <c r="A31" s="69" t="s">
        <v>27</v>
      </c>
      <c r="B31" s="70" t="s">
        <v>20</v>
      </c>
      <c r="C31" s="71">
        <v>9.74E-2</v>
      </c>
      <c r="D31" s="71">
        <v>0.113</v>
      </c>
      <c r="E31" s="78" t="str">
        <f>IF(ABS((C31-D31)/(SQRT(($C$39+$D$39)/($C$39*$D$39)*((($C$39*C31)+($D$39*D31))/($C$39+D39))*(1-(($C$39*C31)+($D$39*D31))/($C$39+$D$39)))))&gt;=1.96,"é"," ")</f>
        <v xml:space="preserve"> </v>
      </c>
      <c r="F31" s="56"/>
      <c r="G31" s="69" t="s">
        <v>12</v>
      </c>
      <c r="H31" s="70" t="s">
        <v>20</v>
      </c>
      <c r="I31" s="71">
        <v>1.7100000000000001E-2</v>
      </c>
      <c r="J31" s="71">
        <v>3.7499999999999999E-2</v>
      </c>
      <c r="K31" s="78" t="str">
        <f>IF(ABS((I31-J31)/(SQRT(($I$39+$J$39)/($I$39*$J$39)*((($I$39*I31)+($J$39*J31))/($I$39+$J$39))*(1-(($I$39*I31)+($J$39*J31))/($I$39+$J$39)))))&gt;=1.96,"é"," ")</f>
        <v>é</v>
      </c>
      <c r="L31" s="56"/>
    </row>
    <row r="32" spans="1:21" ht="15" customHeight="1" x14ac:dyDescent="0.25">
      <c r="A32" s="72"/>
      <c r="B32" s="73" t="s">
        <v>21</v>
      </c>
      <c r="C32" s="74">
        <v>0.4899</v>
      </c>
      <c r="D32" s="74">
        <v>0.56630000000000003</v>
      </c>
      <c r="E32" s="79" t="str">
        <f>IF(ABS((C32-D32)/(SQRT(($C$39+$D$39)/($C$39*$D$39)*((($C$39*C32)+($D$39*D32))/($C$39+J31))*(1-(($C$39*C32)+($D$39*D32))/($C$39+$D$39)))))&gt;=1.96,"é"," ")</f>
        <v>é</v>
      </c>
      <c r="G32" s="72"/>
      <c r="H32" s="73" t="s">
        <v>21</v>
      </c>
      <c r="I32" s="74">
        <v>0.154</v>
      </c>
      <c r="J32" s="74">
        <v>0.217</v>
      </c>
      <c r="K32" s="79" t="str">
        <f>IF(ABS((I32-J32)/(SQRT(($I$39+$J$39)/($I$39*$J$39)*((($I$39*I32)+($J$39*J32))/($I$39+$J$39))*(1-(($I$39*I32)+($J$39*J32))/($I$39+$J$39)))))&gt;=1.96,"é"," ")</f>
        <v>é</v>
      </c>
    </row>
    <row r="33" spans="1:14" ht="15" customHeight="1" x14ac:dyDescent="0.25">
      <c r="A33" s="72"/>
      <c r="B33" s="73" t="s">
        <v>22</v>
      </c>
      <c r="C33" s="74">
        <v>0.1583</v>
      </c>
      <c r="D33" s="74">
        <v>0.16520000000000001</v>
      </c>
      <c r="E33" s="79" t="str">
        <f>IF(ABS((C33-D33)/(SQRT(($C$39+$D$39)/($C$39*$D$39)*((($C$39*C33)+($D$39*D33))/($C$39+J32))*(1-(($C$39*C33)+($D$39*D33))/($C$39+$D$39)))))&gt;=1.96,"é"," ")</f>
        <v xml:space="preserve"> </v>
      </c>
      <c r="G33" s="72"/>
      <c r="H33" s="73" t="s">
        <v>22</v>
      </c>
      <c r="I33" s="74">
        <v>1.3299999999999999E-2</v>
      </c>
      <c r="J33" s="74">
        <v>2.6100000000000002E-2</v>
      </c>
      <c r="K33" s="79" t="str">
        <f>IF(ABS((I33-J33)/(SQRT(($I$39+$J$39)/($I$39*$J$39)*((($I$39*I33)+($J$39*J33))/($I$39+$J$39))*(1-(($I$39*I33)+($J$39*J33))/($I$39+$J$39)))))&gt;=1.96,"é"," ")</f>
        <v xml:space="preserve"> </v>
      </c>
    </row>
    <row r="34" spans="1:14" ht="15" customHeight="1" x14ac:dyDescent="0.25">
      <c r="A34" s="72"/>
      <c r="B34" s="73" t="s">
        <v>23</v>
      </c>
      <c r="C34" s="74">
        <v>6.3200000000000006E-2</v>
      </c>
      <c r="D34" s="74">
        <v>5.8500000000000003E-2</v>
      </c>
      <c r="E34" s="79" t="str">
        <f>IF(ABS((C34-D34)/(SQRT(($C$39+$D$39)/($C$39*$D$39)*((($C$39*C34)+($D$39*D34))/($C$39+J33))*(1-(($C$39*C34)+($D$39*D34))/($C$39+$D$39)))))&gt;=1.96,"é"," ")</f>
        <v xml:space="preserve"> </v>
      </c>
      <c r="G34" s="72"/>
      <c r="H34" s="73" t="s">
        <v>23</v>
      </c>
      <c r="I34" s="74">
        <v>7.6E-3</v>
      </c>
      <c r="J34" s="81">
        <v>3.3E-3</v>
      </c>
      <c r="K34" s="79" t="str">
        <f>IF(ABS((I34-J34)/(SQRT(($I$39+$J$39)/($I$39*$J$39)*((($I$39*I34)+($J$39*J34))/($I$39+$J$39))*(1-(($I$39*I34)+($J$39*J34))/($I$39+$J$39)))))&gt;=1.96,"é"," ")</f>
        <v xml:space="preserve"> </v>
      </c>
    </row>
    <row r="35" spans="1:14" ht="15" customHeight="1" x14ac:dyDescent="0.3">
      <c r="A35" s="72"/>
      <c r="B35" s="73" t="s">
        <v>68</v>
      </c>
      <c r="C35" s="74" t="s">
        <v>17</v>
      </c>
      <c r="D35" s="74">
        <v>0.23749999999999999</v>
      </c>
      <c r="E35" s="99" t="s">
        <v>69</v>
      </c>
      <c r="G35" s="72"/>
      <c r="H35" s="73" t="s">
        <v>68</v>
      </c>
      <c r="I35" s="74" t="s">
        <v>17</v>
      </c>
      <c r="J35" s="74">
        <v>2.12E-2</v>
      </c>
      <c r="K35" s="99" t="s">
        <v>69</v>
      </c>
    </row>
    <row r="36" spans="1:14" ht="15" customHeight="1" x14ac:dyDescent="0.25">
      <c r="A36" s="72"/>
      <c r="B36" s="73" t="s">
        <v>24</v>
      </c>
      <c r="C36" s="74">
        <v>0.2145</v>
      </c>
      <c r="D36" s="74">
        <v>0.2077</v>
      </c>
      <c r="E36" s="79" t="str">
        <f>IF(ABS((C36-D36)/(SQRT(($C$39+$D$39)/($C$39*$D$39)*((($C$39*C36)+($D$39*D36))/($C$39+J34))*(1-(($C$39*C36)+($D$39*D36))/($C$39+$D$39)))))&gt;=1.96,"é"," ")</f>
        <v xml:space="preserve"> </v>
      </c>
      <c r="G36" s="72"/>
      <c r="H36" s="73" t="s">
        <v>24</v>
      </c>
      <c r="I36" s="74">
        <v>3.04E-2</v>
      </c>
      <c r="J36" s="74">
        <v>4.24E-2</v>
      </c>
      <c r="K36" s="79" t="str">
        <f>IF(ABS((I36-J36)/(SQRT(($I$39+$J$39)/($I$39*$J$39)*((($I$39*I36)+($J$39*J36))/($I$39+$J$39))*(1-(($I$39*I36)+($J$39*J36))/($I$39+$J$39)))))&gt;=1.96,"é"," ")</f>
        <v xml:space="preserve"> </v>
      </c>
    </row>
    <row r="37" spans="1:14" ht="15" customHeight="1" x14ac:dyDescent="0.25">
      <c r="A37" s="72"/>
      <c r="B37" s="73" t="s">
        <v>25</v>
      </c>
      <c r="C37" s="74">
        <v>0.37969999999999998</v>
      </c>
      <c r="D37" s="74">
        <v>0.31900000000000001</v>
      </c>
      <c r="E37" s="79" t="str">
        <f>IF(ABS((C37-D37)/(SQRT(($C$39+$D$39)/($C$39*$D$39)*((($C$39*C37)+($D$39*D37))/($C$39+J36))*(1-(($C$39*C37)+($D$39*D37))/($C$39+$D$39)))))&gt;=1.96,"ê"," ")</f>
        <v>ê</v>
      </c>
      <c r="G37" s="72"/>
      <c r="H37" s="73" t="s">
        <v>25</v>
      </c>
      <c r="I37" s="74">
        <v>0.80420000000000003</v>
      </c>
      <c r="J37" s="74">
        <v>0.72760000000000002</v>
      </c>
      <c r="K37" s="79" t="str">
        <f>IF(ABS((I37-J37)/(SQRT(($I$39+$J$39)/($I$39*$J$39)*((($I$39*I37)+($J$39*J37))/($I$39+$J$39))*(1-(($I$39*I37)+($J$39*J37))/($I$39+$J$39)))))&gt;=1.96,"ê"," ")</f>
        <v>ê</v>
      </c>
      <c r="L37" s="56"/>
    </row>
    <row r="38" spans="1:14" ht="15" customHeight="1" x14ac:dyDescent="0.25">
      <c r="A38" s="72"/>
      <c r="B38" s="73" t="s">
        <v>26</v>
      </c>
      <c r="C38" s="74">
        <v>0.62029999999999996</v>
      </c>
      <c r="D38" s="74">
        <v>0.68100000000000005</v>
      </c>
      <c r="E38" s="79" t="str">
        <f>IF(ABS((C38-D38)/(SQRT(($C$39+$D$39)/($C$39*$D$39)*((($C$39*C38)+($D$39*D38))/($C$39+J37))*(1-(($C$39*C38)+($D$39*D38))/($C$39+$D$39)))))&gt;=1.96,"é"," ")</f>
        <v>é</v>
      </c>
      <c r="G38" s="72"/>
      <c r="H38" s="73" t="s">
        <v>26</v>
      </c>
      <c r="I38" s="74">
        <v>0.1958</v>
      </c>
      <c r="J38" s="74">
        <v>0.27239999999999998</v>
      </c>
      <c r="K38" s="79" t="str">
        <f>IF(ABS((I38-J38)/(SQRT(($I$39+$J$39)/($I$39*$J$39)*((($I$39*I38)+($J$39*J38))/($I$39+$J$39))*(1-(($I$39*I38)+($J$39*J38))/($I$39+$J$39)))))&gt;=1.96,"é"," ")</f>
        <v>é</v>
      </c>
      <c r="L38" s="56"/>
    </row>
    <row r="39" spans="1:14" ht="15" customHeight="1" thickBot="1" x14ac:dyDescent="0.3">
      <c r="A39" s="75"/>
      <c r="B39" s="76"/>
      <c r="C39" s="77">
        <v>1725</v>
      </c>
      <c r="D39" s="77">
        <v>1743</v>
      </c>
      <c r="E39" s="82"/>
      <c r="G39" s="75"/>
      <c r="H39" s="76"/>
      <c r="I39" s="77">
        <v>526</v>
      </c>
      <c r="J39" s="77">
        <v>613</v>
      </c>
      <c r="K39" s="82"/>
    </row>
    <row r="45" spans="1:14" x14ac:dyDescent="0.25">
      <c r="N45" s="114"/>
    </row>
  </sheetData>
  <mergeCells count="3">
    <mergeCell ref="A3:B3"/>
    <mergeCell ref="G3:H3"/>
    <mergeCell ref="M3:N3"/>
  </mergeCells>
  <pageMargins left="0.7" right="0.7" top="0.75" bottom="0.75" header="0.3" footer="0.3"/>
  <pageSetup paperSize="9" orientation="portrait" r:id="rId1"/>
  <ignoredErrors>
    <ignoredError sqref="E10 K10 E19 K37 Q5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zoomScale="80" zoomScaleNormal="80" workbookViewId="0"/>
  </sheetViews>
  <sheetFormatPr defaultRowHeight="15" x14ac:dyDescent="0.25"/>
  <cols>
    <col min="1" max="1" width="14.140625" customWidth="1"/>
    <col min="2" max="2" width="36" customWidth="1"/>
    <col min="5" max="5" width="13.140625" customWidth="1"/>
    <col min="6" max="6" width="4.42578125" customWidth="1"/>
    <col min="7" max="7" width="14.28515625" customWidth="1"/>
    <col min="8" max="8" width="35.85546875" customWidth="1"/>
    <col min="11" max="11" width="13" customWidth="1"/>
    <col min="12" max="12" width="5" customWidth="1"/>
    <col min="13" max="13" width="14.140625" customWidth="1"/>
    <col min="14" max="14" width="37.140625" bestFit="1" customWidth="1"/>
    <col min="16" max="16" width="11.85546875" bestFit="1" customWidth="1"/>
    <col min="17" max="17" width="12.7109375" bestFit="1" customWidth="1"/>
  </cols>
  <sheetData>
    <row r="1" spans="1:17" ht="15.75" x14ac:dyDescent="0.25">
      <c r="A1" s="40" t="s">
        <v>94</v>
      </c>
    </row>
    <row r="2" spans="1:17" ht="16.5" thickBot="1" x14ac:dyDescent="0.3">
      <c r="A2" s="57" t="s">
        <v>56</v>
      </c>
    </row>
    <row r="3" spans="1:17" ht="15.75" thickBot="1" x14ac:dyDescent="0.3">
      <c r="A3" s="127"/>
      <c r="B3" s="128"/>
      <c r="C3" s="8" t="s">
        <v>4</v>
      </c>
      <c r="D3" s="8" t="s">
        <v>60</v>
      </c>
      <c r="E3" s="9" t="s">
        <v>14</v>
      </c>
      <c r="G3" s="127"/>
      <c r="H3" s="128"/>
      <c r="I3" s="8" t="s">
        <v>4</v>
      </c>
      <c r="J3" s="8" t="s">
        <v>60</v>
      </c>
      <c r="K3" s="9" t="s">
        <v>14</v>
      </c>
      <c r="M3" s="127"/>
      <c r="N3" s="128"/>
      <c r="O3" s="66" t="s">
        <v>4</v>
      </c>
      <c r="P3" s="66" t="s">
        <v>60</v>
      </c>
      <c r="Q3" s="9" t="s">
        <v>14</v>
      </c>
    </row>
    <row r="4" spans="1:17" ht="15" customHeight="1" x14ac:dyDescent="0.25">
      <c r="A4" s="27" t="s">
        <v>2</v>
      </c>
      <c r="B4" s="12" t="s">
        <v>28</v>
      </c>
      <c r="C4" s="11">
        <v>0.91269999999999996</v>
      </c>
      <c r="D4" s="11">
        <v>0.93230000000000002</v>
      </c>
      <c r="E4" s="61" t="str">
        <f t="shared" ref="E4:E11" si="0">IF(ABS((C4-D4)/(SQRT(($C$12+$D$12)/($C$12*$D$12)*((($C$12*C4)+($D$12*D4))/($C$12+$D$12))*(1-(($C$12*C4)+($D$12*D4))/($C$12+$D$12)))))&gt;=1.96,"é"," ")</f>
        <v xml:space="preserve"> </v>
      </c>
      <c r="G4" s="27" t="s">
        <v>3</v>
      </c>
      <c r="H4" s="10" t="s">
        <v>28</v>
      </c>
      <c r="I4" s="11">
        <v>0.92349999999999999</v>
      </c>
      <c r="J4" s="11">
        <v>0.95430000000000004</v>
      </c>
      <c r="K4" s="61" t="str">
        <f t="shared" ref="K4:K11" si="1">IF(ABS((I4-J4)/(SQRT(($I$12+$J$12)/($I$12*$J$12)*((($I$12*I4)+($J$12*J4))/($I$12+$J$12))*(1-(($I$12*I4)+($J$12*J4))/($I$12+$J$12)))))&gt;=1.96,"é"," ")</f>
        <v>é</v>
      </c>
      <c r="M4" s="27" t="s">
        <v>13</v>
      </c>
      <c r="N4" s="10" t="s">
        <v>28</v>
      </c>
      <c r="O4" s="11">
        <v>0.91890000000000005</v>
      </c>
      <c r="P4" s="11">
        <v>0.94430000000000003</v>
      </c>
      <c r="Q4" s="61" t="str">
        <f>IF(ABS((O4-P4)/(SQRT(($O$12+$P$12)/($O$12*$P$12)*((($O$12*O4)+($P$12*P4))/($O$12+$P$12))*(1-(($O$12*O4)+($P$12*P4))/($O$12+$P$12)))))&gt;=1.96,"é"," ")</f>
        <v>é</v>
      </c>
    </row>
    <row r="5" spans="1:17" ht="15" customHeight="1" x14ac:dyDescent="0.25">
      <c r="A5" s="28"/>
      <c r="B5" s="12" t="s">
        <v>29</v>
      </c>
      <c r="C5" s="13">
        <v>0.84789999999999999</v>
      </c>
      <c r="D5" s="13">
        <v>0.85719999999999996</v>
      </c>
      <c r="E5" s="62" t="str">
        <f t="shared" si="0"/>
        <v xml:space="preserve"> </v>
      </c>
      <c r="G5" s="28"/>
      <c r="H5" s="12" t="s">
        <v>29</v>
      </c>
      <c r="I5" s="13">
        <v>0.84160000000000001</v>
      </c>
      <c r="J5" s="13">
        <v>0.85540000000000005</v>
      </c>
      <c r="K5" s="62" t="str">
        <f t="shared" si="1"/>
        <v xml:space="preserve"> </v>
      </c>
      <c r="M5" s="28"/>
      <c r="N5" s="12" t="s">
        <v>29</v>
      </c>
      <c r="O5" s="13">
        <v>0.84430000000000005</v>
      </c>
      <c r="P5" s="13">
        <v>0.85619999999999996</v>
      </c>
      <c r="Q5" s="62" t="str">
        <f t="shared" ref="Q5:Q11" si="2">IF(ABS((O5-P5)/(SQRT(($O$12+$P$12)/($O$12*$P$12)*((($O$12*O5)+($P$12*P5))/($O$12+$P$12))*(1-(($O$12*O5)+($P$12*P5))/($O$12+$P$12)))))&gt;=1.96,"é"," ")</f>
        <v xml:space="preserve"> </v>
      </c>
    </row>
    <row r="6" spans="1:17" ht="15" customHeight="1" x14ac:dyDescent="0.25">
      <c r="A6" s="28"/>
      <c r="B6" s="12" t="s">
        <v>30</v>
      </c>
      <c r="C6" s="13">
        <v>0.82069999999999999</v>
      </c>
      <c r="D6" s="13">
        <v>0.84909999999999997</v>
      </c>
      <c r="E6" s="62" t="str">
        <f t="shared" si="0"/>
        <v xml:space="preserve"> </v>
      </c>
      <c r="G6" s="28"/>
      <c r="H6" s="12" t="s">
        <v>30</v>
      </c>
      <c r="I6" s="13">
        <v>0.82330000000000003</v>
      </c>
      <c r="J6" s="13">
        <v>0.86470000000000002</v>
      </c>
      <c r="K6" s="62" t="str">
        <f t="shared" si="1"/>
        <v>é</v>
      </c>
      <c r="M6" s="28"/>
      <c r="N6" s="12" t="s">
        <v>30</v>
      </c>
      <c r="O6" s="13">
        <v>0.82210000000000005</v>
      </c>
      <c r="P6" s="13">
        <v>0.85760000000000003</v>
      </c>
      <c r="Q6" s="62" t="str">
        <f t="shared" si="2"/>
        <v>é</v>
      </c>
    </row>
    <row r="7" spans="1:17" ht="15" customHeight="1" x14ac:dyDescent="0.25">
      <c r="A7" s="28"/>
      <c r="B7" s="12" t="s">
        <v>31</v>
      </c>
      <c r="C7" s="13">
        <v>0.77580000000000005</v>
      </c>
      <c r="D7" s="13">
        <v>0.80149999999999999</v>
      </c>
      <c r="E7" s="62" t="str">
        <f t="shared" si="0"/>
        <v xml:space="preserve"> </v>
      </c>
      <c r="G7" s="28"/>
      <c r="H7" s="12" t="s">
        <v>31</v>
      </c>
      <c r="I7" s="13">
        <v>0.78410000000000002</v>
      </c>
      <c r="J7" s="13">
        <v>0.82969999999999999</v>
      </c>
      <c r="K7" s="62" t="str">
        <f t="shared" si="1"/>
        <v>é</v>
      </c>
      <c r="M7" s="28"/>
      <c r="N7" s="12" t="s">
        <v>31</v>
      </c>
      <c r="O7" s="13">
        <v>0.78059999999999996</v>
      </c>
      <c r="P7" s="13">
        <v>0.81679999999999997</v>
      </c>
      <c r="Q7" s="62" t="str">
        <f t="shared" si="2"/>
        <v>é</v>
      </c>
    </row>
    <row r="8" spans="1:17" ht="15" customHeight="1" x14ac:dyDescent="0.25">
      <c r="A8" s="28"/>
      <c r="B8" s="12" t="s">
        <v>32</v>
      </c>
      <c r="C8" s="13">
        <v>0.7742</v>
      </c>
      <c r="D8" s="13">
        <v>0.79179999999999995</v>
      </c>
      <c r="E8" s="62" t="str">
        <f t="shared" si="0"/>
        <v xml:space="preserve"> </v>
      </c>
      <c r="G8" s="28"/>
      <c r="H8" s="12" t="s">
        <v>32</v>
      </c>
      <c r="I8" s="13">
        <v>0.76929999999999998</v>
      </c>
      <c r="J8" s="13">
        <v>0.78710000000000002</v>
      </c>
      <c r="K8" s="62" t="str">
        <f t="shared" si="1"/>
        <v xml:space="preserve"> </v>
      </c>
      <c r="M8" s="28"/>
      <c r="N8" s="12" t="s">
        <v>32</v>
      </c>
      <c r="O8" s="13">
        <v>0.77139999999999997</v>
      </c>
      <c r="P8" s="13">
        <v>0.7893</v>
      </c>
      <c r="Q8" s="62" t="str">
        <f t="shared" si="2"/>
        <v xml:space="preserve"> </v>
      </c>
    </row>
    <row r="9" spans="1:17" ht="15" customHeight="1" x14ac:dyDescent="0.25">
      <c r="A9" s="28"/>
      <c r="B9" s="12" t="s">
        <v>33</v>
      </c>
      <c r="C9" s="13">
        <v>0.73740000000000006</v>
      </c>
      <c r="D9" s="13">
        <v>0.76880000000000004</v>
      </c>
      <c r="E9" s="62" t="str">
        <f t="shared" si="0"/>
        <v xml:space="preserve"> </v>
      </c>
      <c r="G9" s="28"/>
      <c r="H9" s="12" t="s">
        <v>33</v>
      </c>
      <c r="I9" s="13">
        <v>0.74609999999999999</v>
      </c>
      <c r="J9" s="13">
        <v>0.78839999999999999</v>
      </c>
      <c r="K9" s="62" t="str">
        <f t="shared" si="1"/>
        <v>é</v>
      </c>
      <c r="M9" s="28"/>
      <c r="N9" s="12" t="s">
        <v>33</v>
      </c>
      <c r="O9" s="13">
        <v>0.74239999999999995</v>
      </c>
      <c r="P9" s="13">
        <v>0.77939999999999998</v>
      </c>
      <c r="Q9" s="62" t="str">
        <f>IF(ABS((O9-P9)/(SQRT(($O$12+$P$12)/($O$12*$P$12)*((($O$12*O9)+($P$12*P9))/($O$12+$P$12))*(1-(($O$12*O9)+($P$12*P9))/($O$12+$P$12)))))&gt;=1.96,"é"," ")</f>
        <v>é</v>
      </c>
    </row>
    <row r="10" spans="1:17" ht="15" customHeight="1" x14ac:dyDescent="0.25">
      <c r="A10" s="28"/>
      <c r="B10" s="12" t="s">
        <v>34</v>
      </c>
      <c r="C10" s="13">
        <v>0.75660000000000005</v>
      </c>
      <c r="D10" s="13">
        <v>0.77170000000000005</v>
      </c>
      <c r="E10" s="62" t="str">
        <f t="shared" si="0"/>
        <v xml:space="preserve"> </v>
      </c>
      <c r="F10" s="56"/>
      <c r="G10" s="28"/>
      <c r="H10" s="12" t="s">
        <v>34</v>
      </c>
      <c r="I10" s="13">
        <v>0.755</v>
      </c>
      <c r="J10" s="13">
        <v>0.80649999999999999</v>
      </c>
      <c r="K10" s="62" t="str">
        <f t="shared" si="1"/>
        <v>é</v>
      </c>
      <c r="L10" s="56"/>
      <c r="M10" s="28"/>
      <c r="N10" s="12" t="s">
        <v>34</v>
      </c>
      <c r="O10" s="13">
        <v>0.75570000000000004</v>
      </c>
      <c r="P10" s="13">
        <v>0.79059999999999997</v>
      </c>
      <c r="Q10" s="62" t="str">
        <f t="shared" si="2"/>
        <v>é</v>
      </c>
    </row>
    <row r="11" spans="1:17" ht="15" customHeight="1" x14ac:dyDescent="0.25">
      <c r="A11" s="28"/>
      <c r="B11" s="12" t="s">
        <v>35</v>
      </c>
      <c r="C11" s="13">
        <v>0.63970000000000005</v>
      </c>
      <c r="D11" s="13">
        <v>0.66990000000000005</v>
      </c>
      <c r="E11" s="62" t="str">
        <f t="shared" si="0"/>
        <v xml:space="preserve"> </v>
      </c>
      <c r="F11" s="56"/>
      <c r="G11" s="28"/>
      <c r="H11" s="12" t="s">
        <v>35</v>
      </c>
      <c r="I11" s="13">
        <v>0.65720000000000001</v>
      </c>
      <c r="J11" s="13">
        <v>0.71379999999999999</v>
      </c>
      <c r="K11" s="62" t="str">
        <f t="shared" si="1"/>
        <v>é</v>
      </c>
      <c r="L11" s="56"/>
      <c r="M11" s="28"/>
      <c r="N11" s="12" t="s">
        <v>35</v>
      </c>
      <c r="O11" s="13">
        <v>0.64970000000000006</v>
      </c>
      <c r="P11" s="13">
        <v>0.69369999999999998</v>
      </c>
      <c r="Q11" s="62" t="str">
        <f t="shared" si="2"/>
        <v>é</v>
      </c>
    </row>
    <row r="12" spans="1:17" ht="15" customHeight="1" thickBot="1" x14ac:dyDescent="0.3">
      <c r="A12" s="29"/>
      <c r="B12" s="14"/>
      <c r="C12" s="15">
        <v>1249</v>
      </c>
      <c r="D12" s="15">
        <v>1345</v>
      </c>
      <c r="E12" s="63"/>
      <c r="G12" s="29"/>
      <c r="H12" s="14"/>
      <c r="I12" s="15">
        <v>1686</v>
      </c>
      <c r="J12" s="15">
        <v>1597</v>
      </c>
      <c r="K12" s="30"/>
      <c r="M12" s="29"/>
      <c r="N12" s="14"/>
      <c r="O12" s="15">
        <v>2935</v>
      </c>
      <c r="P12" s="15">
        <v>2942</v>
      </c>
      <c r="Q12" s="30"/>
    </row>
    <row r="13" spans="1:17" ht="15.75" thickBot="1" x14ac:dyDescent="0.3">
      <c r="A13" s="127"/>
      <c r="B13" s="128"/>
      <c r="C13" s="8" t="s">
        <v>4</v>
      </c>
      <c r="D13" s="8" t="s">
        <v>60</v>
      </c>
      <c r="E13" s="9" t="s">
        <v>14</v>
      </c>
      <c r="G13" s="127"/>
      <c r="H13" s="128"/>
      <c r="I13" s="8" t="s">
        <v>4</v>
      </c>
      <c r="J13" s="8" t="s">
        <v>60</v>
      </c>
      <c r="K13" s="9" t="s">
        <v>14</v>
      </c>
    </row>
    <row r="14" spans="1:17" ht="15" customHeight="1" x14ac:dyDescent="0.25">
      <c r="A14" s="69" t="s">
        <v>0</v>
      </c>
      <c r="B14" s="70" t="s">
        <v>28</v>
      </c>
      <c r="C14" s="71">
        <v>0.9173</v>
      </c>
      <c r="D14" s="71">
        <v>0.94679999999999997</v>
      </c>
      <c r="E14" s="78" t="str">
        <f>IF(ABS((C14-D14)/(SQRT(($C$22+$D$22)/($C$22*$D$22)*((($C$22*C14)+($D$22*D14))/($C$22+$D$22))*(1-(($C$22*C14)+($D$22*D14))/($C$22+$D$22)))))&gt;=1.96,"é"," ")</f>
        <v>é</v>
      </c>
      <c r="G14" s="69" t="s">
        <v>37</v>
      </c>
      <c r="H14" s="70" t="s">
        <v>28</v>
      </c>
      <c r="I14" s="71">
        <v>0.92479999999999996</v>
      </c>
      <c r="J14" s="71">
        <v>0.93330000000000002</v>
      </c>
      <c r="K14" s="78" t="str">
        <f t="shared" ref="K14:K21" si="3">IF(ABS((I14-J14)/(SQRT(($I$22+$J$22)/($I$22*$J$22)*((($I$22*I14)+($J$22*J14))/($I$22+$J$22))*(1-(($I$22*I14)+($J$22*J14))/($I$22+$J$22)))))&gt;=1.96,"é"," ")</f>
        <v xml:space="preserve"> </v>
      </c>
      <c r="M14" s="41" t="s">
        <v>61</v>
      </c>
      <c r="N14" s="32"/>
      <c r="O14" s="32"/>
      <c r="P14" s="32"/>
      <c r="Q14" s="32"/>
    </row>
    <row r="15" spans="1:17" ht="15" customHeight="1" x14ac:dyDescent="0.25">
      <c r="A15" s="72"/>
      <c r="B15" s="115" t="s">
        <v>29</v>
      </c>
      <c r="C15" s="74">
        <v>0.85199999999999998</v>
      </c>
      <c r="D15" s="74">
        <v>0.86509999999999998</v>
      </c>
      <c r="E15" s="79" t="str">
        <f t="shared" ref="E15:E21" si="4">IF(ABS((C15-D15)/(SQRT(($C$22+$D$22)/($C$22*$D$22)*((($C$22*C15)+($D$22*D15))/($C$22+$D$22))*(1-(($C$22*C15)+($D$22*D15))/($C$22+$D$22)))))&gt;=1.96,"é"," ")</f>
        <v xml:space="preserve"> </v>
      </c>
      <c r="G15" s="72"/>
      <c r="H15" s="73" t="s">
        <v>29</v>
      </c>
      <c r="I15" s="74">
        <v>0.81499999999999995</v>
      </c>
      <c r="J15" s="74">
        <v>0.81799999999999995</v>
      </c>
      <c r="K15" s="79" t="str">
        <f t="shared" si="3"/>
        <v xml:space="preserve"> </v>
      </c>
      <c r="M15" s="31"/>
      <c r="N15" s="31"/>
      <c r="O15" s="31"/>
      <c r="P15" s="31"/>
      <c r="Q15" s="31"/>
    </row>
    <row r="16" spans="1:17" ht="15" customHeight="1" x14ac:dyDescent="0.25">
      <c r="A16" s="72"/>
      <c r="B16" s="115" t="s">
        <v>30</v>
      </c>
      <c r="C16" s="74">
        <v>0.84589999999999999</v>
      </c>
      <c r="D16" s="74">
        <v>0.87309999999999999</v>
      </c>
      <c r="E16" s="79" t="str">
        <f t="shared" si="4"/>
        <v>é</v>
      </c>
      <c r="G16" s="72"/>
      <c r="H16" s="73" t="s">
        <v>30</v>
      </c>
      <c r="I16" s="74">
        <v>0.73670000000000002</v>
      </c>
      <c r="J16" s="74">
        <v>0.79100000000000004</v>
      </c>
      <c r="K16" s="79" t="str">
        <f>IF(ABS((I16-J16)/(SQRT(($I$22+$J$22)/($I$22*$J$22)*((($I$22*I16)+($J$22*J16))/($I$22+$J$22))*(1-(($I$22*I16)+($J$22*J16))/($I$22+$J$22)))))&gt;=1.96,"é"," ")</f>
        <v>é</v>
      </c>
      <c r="M16" s="31"/>
      <c r="N16" s="31"/>
      <c r="O16" s="31"/>
      <c r="P16" s="31"/>
      <c r="Q16" s="31"/>
    </row>
    <row r="17" spans="1:18" ht="15" customHeight="1" x14ac:dyDescent="0.25">
      <c r="A17" s="72"/>
      <c r="B17" s="115" t="s">
        <v>31</v>
      </c>
      <c r="C17" s="74">
        <v>0.79930000000000001</v>
      </c>
      <c r="D17" s="74">
        <v>0.82989999999999997</v>
      </c>
      <c r="E17" s="79" t="str">
        <f t="shared" si="4"/>
        <v>é</v>
      </c>
      <c r="G17" s="72"/>
      <c r="H17" s="73" t="s">
        <v>31</v>
      </c>
      <c r="I17" s="74">
        <v>0.71319999999999995</v>
      </c>
      <c r="J17" s="74">
        <v>0.76039999999999996</v>
      </c>
      <c r="K17" s="79" t="str">
        <f t="shared" si="3"/>
        <v xml:space="preserve"> </v>
      </c>
      <c r="M17" s="31"/>
      <c r="N17" s="31"/>
      <c r="O17" s="31"/>
      <c r="P17" s="31"/>
      <c r="Q17" s="31"/>
      <c r="R17" s="32"/>
    </row>
    <row r="18" spans="1:18" ht="15" customHeight="1" x14ac:dyDescent="0.25">
      <c r="A18" s="72"/>
      <c r="B18" s="115" t="s">
        <v>32</v>
      </c>
      <c r="C18" s="74">
        <v>0.79710000000000003</v>
      </c>
      <c r="D18" s="74">
        <v>0.81020000000000003</v>
      </c>
      <c r="E18" s="79" t="str">
        <f t="shared" si="4"/>
        <v xml:space="preserve"> </v>
      </c>
      <c r="G18" s="72"/>
      <c r="H18" s="73" t="s">
        <v>32</v>
      </c>
      <c r="I18" s="74">
        <v>0.67869999999999997</v>
      </c>
      <c r="J18" s="74">
        <v>0.69910000000000005</v>
      </c>
      <c r="K18" s="79" t="str">
        <f t="shared" si="3"/>
        <v xml:space="preserve"> </v>
      </c>
      <c r="M18" s="31"/>
      <c r="N18" s="31"/>
      <c r="O18" s="31"/>
      <c r="P18" s="31"/>
      <c r="Q18" s="31"/>
      <c r="R18" s="31"/>
    </row>
    <row r="19" spans="1:18" ht="15" customHeight="1" x14ac:dyDescent="0.25">
      <c r="A19" s="72"/>
      <c r="B19" s="115" t="s">
        <v>33</v>
      </c>
      <c r="C19" s="74">
        <v>0.76359999999999995</v>
      </c>
      <c r="D19" s="74">
        <v>0.7964</v>
      </c>
      <c r="E19" s="79" t="str">
        <f t="shared" si="4"/>
        <v>é</v>
      </c>
      <c r="G19" s="72"/>
      <c r="H19" s="73" t="s">
        <v>33</v>
      </c>
      <c r="I19" s="74">
        <v>0.66610000000000003</v>
      </c>
      <c r="J19" s="74">
        <v>0.70630000000000004</v>
      </c>
      <c r="K19" s="79" t="str">
        <f t="shared" si="3"/>
        <v xml:space="preserve"> </v>
      </c>
      <c r="L19" s="56"/>
      <c r="M19" s="31"/>
      <c r="N19" s="31"/>
      <c r="O19" s="31"/>
      <c r="P19" s="31"/>
      <c r="Q19" s="31"/>
      <c r="R19" s="31"/>
    </row>
    <row r="20" spans="1:18" ht="15" customHeight="1" x14ac:dyDescent="0.25">
      <c r="A20" s="72"/>
      <c r="B20" s="115" t="s">
        <v>34</v>
      </c>
      <c r="C20" s="74">
        <v>0.76970000000000005</v>
      </c>
      <c r="D20" s="74">
        <v>0.80520000000000003</v>
      </c>
      <c r="E20" s="79" t="str">
        <f t="shared" si="4"/>
        <v>é</v>
      </c>
      <c r="G20" s="72"/>
      <c r="H20" s="73" t="s">
        <v>34</v>
      </c>
      <c r="I20" s="74">
        <v>0.70530000000000004</v>
      </c>
      <c r="J20" s="74">
        <v>0.72789999999999999</v>
      </c>
      <c r="K20" s="79" t="str">
        <f t="shared" si="3"/>
        <v xml:space="preserve"> </v>
      </c>
      <c r="L20" s="56"/>
      <c r="M20" s="31"/>
      <c r="N20" s="31"/>
      <c r="O20" s="31"/>
      <c r="P20" s="31"/>
      <c r="Q20" s="31"/>
      <c r="R20" s="31"/>
    </row>
    <row r="21" spans="1:18" ht="15" customHeight="1" x14ac:dyDescent="0.25">
      <c r="A21" s="72"/>
      <c r="B21" s="115" t="s">
        <v>35</v>
      </c>
      <c r="C21" s="74">
        <v>0.6643</v>
      </c>
      <c r="D21" s="74">
        <v>0.71089999999999998</v>
      </c>
      <c r="E21" s="79" t="str">
        <f t="shared" si="4"/>
        <v>é</v>
      </c>
      <c r="G21" s="72"/>
      <c r="H21" s="73" t="s">
        <v>35</v>
      </c>
      <c r="I21" s="74">
        <v>0.59719999999999995</v>
      </c>
      <c r="J21" s="74">
        <v>0.61980000000000002</v>
      </c>
      <c r="K21" s="79" t="str">
        <f t="shared" si="3"/>
        <v xml:space="preserve"> </v>
      </c>
      <c r="M21" s="31"/>
      <c r="N21" s="31"/>
      <c r="O21" s="31"/>
      <c r="P21" s="31"/>
      <c r="Q21" s="31"/>
      <c r="R21" s="31"/>
    </row>
    <row r="22" spans="1:18" ht="15" customHeight="1" thickBot="1" x14ac:dyDescent="0.3">
      <c r="A22" s="75"/>
      <c r="B22" s="76"/>
      <c r="C22" s="77">
        <v>2297</v>
      </c>
      <c r="D22" s="77">
        <v>2387</v>
      </c>
      <c r="E22" s="80"/>
      <c r="G22" s="75"/>
      <c r="H22" s="76"/>
      <c r="I22" s="77">
        <v>638</v>
      </c>
      <c r="J22" s="77">
        <v>555</v>
      </c>
      <c r="K22" s="80"/>
      <c r="M22" s="31"/>
      <c r="N22" s="31"/>
      <c r="O22" s="31"/>
      <c r="P22" s="31"/>
      <c r="Q22" s="31"/>
      <c r="R22" s="31"/>
    </row>
    <row r="23" spans="1:18" ht="15.75" thickBot="1" x14ac:dyDescent="0.3">
      <c r="A23" s="127"/>
      <c r="B23" s="128"/>
      <c r="C23" s="8" t="s">
        <v>4</v>
      </c>
      <c r="D23" s="8" t="s">
        <v>60</v>
      </c>
      <c r="E23" s="9" t="s">
        <v>14</v>
      </c>
      <c r="G23" s="127"/>
      <c r="H23" s="128"/>
      <c r="I23" s="8" t="s">
        <v>4</v>
      </c>
      <c r="J23" s="8" t="s">
        <v>60</v>
      </c>
      <c r="K23" s="9" t="s">
        <v>14</v>
      </c>
      <c r="M23" s="31"/>
      <c r="N23" s="31"/>
      <c r="O23" s="31"/>
      <c r="P23" s="31"/>
      <c r="Q23" s="31"/>
      <c r="R23" s="31"/>
    </row>
    <row r="24" spans="1:18" ht="18" x14ac:dyDescent="0.25">
      <c r="A24" s="27" t="s">
        <v>18</v>
      </c>
      <c r="B24" s="10" t="s">
        <v>28</v>
      </c>
      <c r="C24" s="11">
        <v>0.92610000000000003</v>
      </c>
      <c r="D24" s="11">
        <v>0.9486</v>
      </c>
      <c r="E24" s="61" t="str">
        <f t="shared" ref="E24:E31" si="5">IF(ABS((C24-D24)/(SQRT(($C$32+$D$32)/($C$32*$D$32)*((($C$32*C24)+($D$32*D24))/($C$32+$D$32))*(1-(($C$32*C24)+($D$32*D24))/($C$32+$D$32)))))&gt;=1.96,"é"," ")</f>
        <v>é</v>
      </c>
      <c r="G24" s="27" t="s">
        <v>19</v>
      </c>
      <c r="H24" s="10" t="s">
        <v>28</v>
      </c>
      <c r="I24" s="11">
        <v>0.90820000000000001</v>
      </c>
      <c r="J24" s="11">
        <v>0.9375</v>
      </c>
      <c r="K24" s="61" t="str">
        <f t="shared" ref="K24:K31" si="6">IF(ABS((I24-J24)/(SQRT(($I$32+$J$32)/($I$32*$J$32)*((($I$32*I24)+($J$32*J24))/($I$32+$J$32))*(1-(($I$32*I24)+($J$32*J24))/($I$32+$J$32)))))&gt;=1.96,"é"," ")</f>
        <v>é</v>
      </c>
      <c r="M24" s="31"/>
      <c r="N24" s="31"/>
      <c r="O24" s="31"/>
      <c r="P24" s="31"/>
      <c r="Q24" s="31"/>
      <c r="R24" s="31"/>
    </row>
    <row r="25" spans="1:18" ht="15" customHeight="1" x14ac:dyDescent="0.25">
      <c r="A25" s="28"/>
      <c r="B25" s="12" t="s">
        <v>29</v>
      </c>
      <c r="C25" s="13">
        <v>0.8448</v>
      </c>
      <c r="D25" s="13">
        <v>0.85870000000000002</v>
      </c>
      <c r="E25" s="62" t="str">
        <f t="shared" si="5"/>
        <v xml:space="preserve"> </v>
      </c>
      <c r="G25" s="28"/>
      <c r="H25" s="12" t="s">
        <v>29</v>
      </c>
      <c r="I25" s="13">
        <v>0.84350000000000003</v>
      </c>
      <c r="J25" s="13">
        <v>0.85240000000000005</v>
      </c>
      <c r="K25" s="62" t="str">
        <f t="shared" si="6"/>
        <v xml:space="preserve"> </v>
      </c>
      <c r="M25" s="31"/>
      <c r="N25" s="31"/>
      <c r="O25" s="31"/>
      <c r="P25" s="31"/>
      <c r="Q25" s="31"/>
      <c r="R25" s="31"/>
    </row>
    <row r="26" spans="1:18" ht="15" customHeight="1" x14ac:dyDescent="0.25">
      <c r="A26" s="28"/>
      <c r="B26" s="12" t="s">
        <v>30</v>
      </c>
      <c r="C26" s="13">
        <v>0.82599999999999996</v>
      </c>
      <c r="D26" s="13">
        <v>0.86309999999999998</v>
      </c>
      <c r="E26" s="62" t="str">
        <f t="shared" si="5"/>
        <v>é</v>
      </c>
      <c r="G26" s="28"/>
      <c r="H26" s="12" t="s">
        <v>30</v>
      </c>
      <c r="I26" s="13">
        <v>0.81630000000000003</v>
      </c>
      <c r="J26" s="13">
        <v>0.84899999999999998</v>
      </c>
      <c r="K26" s="62" t="str">
        <f t="shared" si="6"/>
        <v>é</v>
      </c>
      <c r="M26" s="31"/>
      <c r="N26" s="31"/>
      <c r="O26" s="31"/>
      <c r="P26" s="31"/>
      <c r="Q26" s="31"/>
      <c r="R26" s="31"/>
    </row>
    <row r="27" spans="1:18" ht="15" customHeight="1" x14ac:dyDescent="0.25">
      <c r="A27" s="28"/>
      <c r="B27" s="12" t="s">
        <v>31</v>
      </c>
      <c r="C27" s="13">
        <v>0.78449999999999998</v>
      </c>
      <c r="D27" s="13">
        <v>0.82230000000000003</v>
      </c>
      <c r="E27" s="62" t="str">
        <f t="shared" si="5"/>
        <v>é</v>
      </c>
      <c r="G27" s="28"/>
      <c r="H27" s="12" t="s">
        <v>31</v>
      </c>
      <c r="I27" s="13">
        <v>0.77470000000000006</v>
      </c>
      <c r="J27" s="13">
        <v>0.80820000000000003</v>
      </c>
      <c r="K27" s="62" t="str">
        <f t="shared" si="6"/>
        <v>é</v>
      </c>
      <c r="M27" s="31"/>
      <c r="N27" s="31"/>
      <c r="O27" s="31"/>
      <c r="P27" s="31"/>
      <c r="Q27" s="31"/>
      <c r="R27" s="31"/>
    </row>
    <row r="28" spans="1:18" ht="15" customHeight="1" x14ac:dyDescent="0.25">
      <c r="A28" s="28"/>
      <c r="B28" s="12" t="s">
        <v>32</v>
      </c>
      <c r="C28" s="13">
        <v>0.78</v>
      </c>
      <c r="D28" s="13">
        <v>0.79159999999999997</v>
      </c>
      <c r="E28" s="62" t="str">
        <f t="shared" si="5"/>
        <v xml:space="preserve"> </v>
      </c>
      <c r="G28" s="28"/>
      <c r="H28" s="12" t="s">
        <v>32</v>
      </c>
      <c r="I28" s="13">
        <v>0.75849999999999995</v>
      </c>
      <c r="J28" s="13">
        <v>0.78559999999999997</v>
      </c>
      <c r="K28" s="62" t="str">
        <f t="shared" si="6"/>
        <v xml:space="preserve"> </v>
      </c>
      <c r="M28" s="31"/>
      <c r="N28" s="31"/>
      <c r="O28" s="31"/>
      <c r="P28" s="31"/>
      <c r="Q28" s="31"/>
      <c r="R28" s="31"/>
    </row>
    <row r="29" spans="1:18" ht="15" customHeight="1" x14ac:dyDescent="0.25">
      <c r="A29" s="28"/>
      <c r="B29" s="12" t="s">
        <v>33</v>
      </c>
      <c r="C29" s="13">
        <v>0.74819999999999998</v>
      </c>
      <c r="D29" s="13">
        <v>0.78549999999999998</v>
      </c>
      <c r="E29" s="62" t="str">
        <f t="shared" si="5"/>
        <v>é</v>
      </c>
      <c r="G29" s="28"/>
      <c r="H29" s="12" t="s">
        <v>33</v>
      </c>
      <c r="I29" s="13">
        <v>0.73380000000000001</v>
      </c>
      <c r="J29" s="13">
        <v>0.77</v>
      </c>
      <c r="K29" s="62" t="str">
        <f t="shared" si="6"/>
        <v>é</v>
      </c>
      <c r="M29" s="31"/>
      <c r="N29" s="31"/>
      <c r="O29" s="31"/>
      <c r="P29" s="31"/>
      <c r="Q29" s="31"/>
      <c r="R29" s="31"/>
    </row>
    <row r="30" spans="1:18" ht="15" customHeight="1" x14ac:dyDescent="0.25">
      <c r="A30" s="28"/>
      <c r="B30" s="12" t="s">
        <v>34</v>
      </c>
      <c r="C30" s="13">
        <v>0.76749999999999996</v>
      </c>
      <c r="D30" s="13">
        <v>0.79496999999999995</v>
      </c>
      <c r="E30" s="62" t="str">
        <f t="shared" si="5"/>
        <v>é</v>
      </c>
      <c r="G30" s="28"/>
      <c r="H30" s="12" t="s">
        <v>34</v>
      </c>
      <c r="I30" s="13">
        <v>0.73809999999999998</v>
      </c>
      <c r="J30" s="13">
        <v>0.78390000000000004</v>
      </c>
      <c r="K30" s="62" t="str">
        <f t="shared" si="6"/>
        <v>é</v>
      </c>
      <c r="M30" s="31"/>
      <c r="N30" s="31"/>
      <c r="O30" s="31"/>
      <c r="P30" s="31"/>
      <c r="Q30" s="31"/>
      <c r="R30" s="31"/>
    </row>
    <row r="31" spans="1:18" ht="15" customHeight="1" x14ac:dyDescent="0.25">
      <c r="A31" s="28"/>
      <c r="B31" s="12" t="s">
        <v>35</v>
      </c>
      <c r="C31" s="13">
        <v>0.64129999999999998</v>
      </c>
      <c r="D31" s="13">
        <v>0.69389999999999996</v>
      </c>
      <c r="E31" s="62" t="str">
        <f t="shared" si="5"/>
        <v>é</v>
      </c>
      <c r="G31" s="28"/>
      <c r="H31" s="12" t="s">
        <v>35</v>
      </c>
      <c r="I31" s="13">
        <v>0.66239999999999999</v>
      </c>
      <c r="J31" s="13">
        <v>0.69359999999999999</v>
      </c>
      <c r="K31" s="62" t="str">
        <f t="shared" si="6"/>
        <v xml:space="preserve"> </v>
      </c>
      <c r="L31" s="56"/>
      <c r="M31" s="31"/>
      <c r="N31" s="31"/>
      <c r="O31" s="31"/>
      <c r="P31" s="31"/>
      <c r="Q31" s="31"/>
      <c r="R31" s="31"/>
    </row>
    <row r="32" spans="1:18" ht="15" customHeight="1" thickBot="1" x14ac:dyDescent="0.3">
      <c r="A32" s="29"/>
      <c r="B32" s="14"/>
      <c r="C32" s="15">
        <v>1759</v>
      </c>
      <c r="D32" s="15">
        <v>1790</v>
      </c>
      <c r="E32" s="30"/>
      <c r="G32" s="29"/>
      <c r="H32" s="14"/>
      <c r="I32" s="15">
        <v>1176</v>
      </c>
      <c r="J32" s="15">
        <v>1152</v>
      </c>
      <c r="K32" s="30"/>
      <c r="L32" s="56"/>
      <c r="M32" s="31"/>
      <c r="N32" s="31"/>
      <c r="O32" s="31"/>
      <c r="P32" s="31"/>
      <c r="Q32" s="31"/>
      <c r="R32" s="31"/>
    </row>
    <row r="33" spans="1:18" ht="15.75" thickBot="1" x14ac:dyDescent="0.3">
      <c r="A33" s="127"/>
      <c r="B33" s="128"/>
      <c r="C33" s="8" t="s">
        <v>4</v>
      </c>
      <c r="D33" s="8" t="s">
        <v>60</v>
      </c>
      <c r="E33" s="9" t="s">
        <v>14</v>
      </c>
      <c r="G33" s="127"/>
      <c r="H33" s="128"/>
      <c r="I33" s="8" t="s">
        <v>4</v>
      </c>
      <c r="J33" s="8" t="s">
        <v>60</v>
      </c>
      <c r="K33" s="9" t="s">
        <v>14</v>
      </c>
      <c r="R33" s="31"/>
    </row>
    <row r="34" spans="1:18" ht="18" x14ac:dyDescent="0.25">
      <c r="A34" s="129" t="s">
        <v>38</v>
      </c>
      <c r="B34" s="70" t="s">
        <v>28</v>
      </c>
      <c r="C34" s="71">
        <v>0.91590000000000005</v>
      </c>
      <c r="D34" s="71">
        <v>0.94889999999999997</v>
      </c>
      <c r="E34" s="78" t="str">
        <f t="shared" ref="E34:E41" si="7">IF(ABS((C34-D34)/(SQRT(($C$42+$D$42)/($C$42*$D$42)*((($C$42*C34)+($D$42*D34))/($C$42+$D$42))*(1-(($C$42*C34)+($D$42*D34))/($C$42+$D$42)))))&gt;=1.96,"é"," ")</f>
        <v>é</v>
      </c>
      <c r="G34" s="129" t="s">
        <v>39</v>
      </c>
      <c r="H34" s="70" t="s">
        <v>28</v>
      </c>
      <c r="I34" s="71">
        <v>0.93300000000000005</v>
      </c>
      <c r="J34" s="71">
        <v>0.93540000000000001</v>
      </c>
      <c r="K34" s="78" t="str">
        <f t="shared" ref="K34:K41" si="8">IF(ABS((I34-J34)/(SQRT(($I$42+$J$42)/($I$42*$J$42)*((($I$42*I34)+($J$42*J34))/($I$42+$J$42))*(1-(($I$42*I34)+($J$42*J34))/($I$42+$J$42)))))&gt;=1.96,"é"," ")</f>
        <v xml:space="preserve"> </v>
      </c>
      <c r="M34" s="112"/>
      <c r="R34" s="31"/>
    </row>
    <row r="35" spans="1:18" ht="18" x14ac:dyDescent="0.25">
      <c r="A35" s="130"/>
      <c r="B35" s="115" t="s">
        <v>29</v>
      </c>
      <c r="C35" s="74">
        <v>0.85919999999999996</v>
      </c>
      <c r="D35" s="74">
        <v>0.88560000000000005</v>
      </c>
      <c r="E35" s="79" t="str">
        <f t="shared" si="7"/>
        <v xml:space="preserve"> </v>
      </c>
      <c r="G35" s="130"/>
      <c r="H35" s="73" t="s">
        <v>29</v>
      </c>
      <c r="I35" s="74">
        <v>0.82609999999999995</v>
      </c>
      <c r="J35" s="74">
        <v>0.84030000000000005</v>
      </c>
      <c r="K35" s="79" t="str">
        <f t="shared" si="8"/>
        <v xml:space="preserve"> </v>
      </c>
      <c r="M35" s="112"/>
      <c r="R35" s="31"/>
    </row>
    <row r="36" spans="1:18" ht="18" x14ac:dyDescent="0.25">
      <c r="A36" s="130"/>
      <c r="B36" s="115" t="s">
        <v>30</v>
      </c>
      <c r="C36" s="74">
        <v>0.89400000000000002</v>
      </c>
      <c r="D36" s="74">
        <v>0.91020000000000001</v>
      </c>
      <c r="E36" s="79" t="str">
        <f t="shared" si="7"/>
        <v xml:space="preserve"> </v>
      </c>
      <c r="G36" s="130"/>
      <c r="H36" s="73" t="s">
        <v>30</v>
      </c>
      <c r="I36" s="74">
        <v>0.76449999999999996</v>
      </c>
      <c r="J36" s="74">
        <v>0.80989999999999995</v>
      </c>
      <c r="K36" s="79" t="str">
        <f t="shared" si="8"/>
        <v xml:space="preserve"> </v>
      </c>
      <c r="M36" s="112"/>
    </row>
    <row r="37" spans="1:18" ht="18" x14ac:dyDescent="0.25">
      <c r="A37" s="130"/>
      <c r="B37" s="115" t="s">
        <v>31</v>
      </c>
      <c r="C37" s="74">
        <v>0.83179999999999998</v>
      </c>
      <c r="D37" s="74">
        <v>0.85560000000000003</v>
      </c>
      <c r="E37" s="79" t="str">
        <f t="shared" si="7"/>
        <v xml:space="preserve"> </v>
      </c>
      <c r="G37" s="130"/>
      <c r="H37" s="73" t="s">
        <v>31</v>
      </c>
      <c r="I37" s="74">
        <v>0.72099999999999997</v>
      </c>
      <c r="J37" s="74">
        <v>0.77759999999999996</v>
      </c>
      <c r="K37" s="79" t="str">
        <f t="shared" si="8"/>
        <v>é</v>
      </c>
      <c r="M37" s="112"/>
    </row>
    <row r="38" spans="1:18" ht="18" x14ac:dyDescent="0.25">
      <c r="A38" s="130"/>
      <c r="B38" s="115" t="s">
        <v>32</v>
      </c>
      <c r="C38" s="74">
        <v>0.84099999999999997</v>
      </c>
      <c r="D38" s="74">
        <v>0.85040000000000004</v>
      </c>
      <c r="E38" s="79" t="str">
        <f t="shared" si="7"/>
        <v xml:space="preserve"> </v>
      </c>
      <c r="G38" s="130"/>
      <c r="H38" s="73" t="s">
        <v>32</v>
      </c>
      <c r="I38" s="74">
        <v>0.70289999999999997</v>
      </c>
      <c r="J38" s="74">
        <v>0.73760000000000003</v>
      </c>
      <c r="K38" s="79" t="str">
        <f t="shared" si="8"/>
        <v xml:space="preserve"> </v>
      </c>
      <c r="M38" s="112"/>
    </row>
    <row r="39" spans="1:18" ht="18" x14ac:dyDescent="0.25">
      <c r="A39" s="130"/>
      <c r="B39" s="115" t="s">
        <v>33</v>
      </c>
      <c r="C39" s="74">
        <v>0.81899999999999995</v>
      </c>
      <c r="D39" s="74">
        <v>0.82220000000000004</v>
      </c>
      <c r="E39" s="79" t="str">
        <f t="shared" si="7"/>
        <v xml:space="preserve"> </v>
      </c>
      <c r="G39" s="130"/>
      <c r="H39" s="73" t="s">
        <v>33</v>
      </c>
      <c r="I39" s="74">
        <v>0.66300000000000003</v>
      </c>
      <c r="J39" s="74">
        <v>0.74139999999999995</v>
      </c>
      <c r="K39" s="79" t="str">
        <f t="shared" si="8"/>
        <v>é</v>
      </c>
      <c r="M39" s="112"/>
    </row>
    <row r="40" spans="1:18" ht="18" x14ac:dyDescent="0.25">
      <c r="A40" s="130"/>
      <c r="B40" s="115" t="s">
        <v>34</v>
      </c>
      <c r="C40" s="74">
        <v>0.83730000000000004</v>
      </c>
      <c r="D40" s="74">
        <v>0.83630000000000004</v>
      </c>
      <c r="E40" s="79" t="str">
        <f t="shared" si="7"/>
        <v xml:space="preserve"> </v>
      </c>
      <c r="G40" s="130"/>
      <c r="H40" s="73" t="s">
        <v>34</v>
      </c>
      <c r="I40" s="74">
        <v>0.71199999999999997</v>
      </c>
      <c r="J40" s="74">
        <v>0.73760000000000003</v>
      </c>
      <c r="K40" s="79" t="str">
        <f t="shared" si="8"/>
        <v xml:space="preserve"> </v>
      </c>
      <c r="M40" s="112"/>
    </row>
    <row r="41" spans="1:18" ht="18" x14ac:dyDescent="0.25">
      <c r="A41" s="130"/>
      <c r="B41" s="115" t="s">
        <v>35</v>
      </c>
      <c r="C41" s="74">
        <v>0.67090000000000005</v>
      </c>
      <c r="D41" s="74">
        <v>0.73240000000000005</v>
      </c>
      <c r="E41" s="79" t="str">
        <f t="shared" si="7"/>
        <v>é</v>
      </c>
      <c r="F41" s="56"/>
      <c r="G41" s="130"/>
      <c r="H41" s="73" t="s">
        <v>35</v>
      </c>
      <c r="I41" s="74">
        <v>0.62860000000000005</v>
      </c>
      <c r="J41" s="74">
        <v>0.63497999999999999</v>
      </c>
      <c r="K41" s="79" t="str">
        <f t="shared" si="8"/>
        <v xml:space="preserve"> </v>
      </c>
      <c r="M41" s="112"/>
    </row>
    <row r="42" spans="1:18" ht="15.75" thickBot="1" x14ac:dyDescent="0.3">
      <c r="A42" s="75"/>
      <c r="B42" s="76"/>
      <c r="C42" s="77">
        <v>547</v>
      </c>
      <c r="D42" s="77">
        <v>568</v>
      </c>
      <c r="E42" s="80"/>
      <c r="G42" s="75"/>
      <c r="H42" s="76"/>
      <c r="I42" s="77">
        <v>552</v>
      </c>
      <c r="J42" s="77">
        <v>526</v>
      </c>
      <c r="K42" s="80"/>
      <c r="M42" s="112"/>
    </row>
    <row r="43" spans="1:18" ht="15.75" thickBot="1" x14ac:dyDescent="0.3">
      <c r="A43" s="127"/>
      <c r="B43" s="128"/>
      <c r="C43" s="8" t="s">
        <v>4</v>
      </c>
      <c r="D43" s="8" t="s">
        <v>60</v>
      </c>
      <c r="E43" s="9" t="s">
        <v>14</v>
      </c>
      <c r="G43" s="127"/>
      <c r="H43" s="128"/>
      <c r="I43" s="8" t="s">
        <v>4</v>
      </c>
      <c r="J43" s="8" t="s">
        <v>60</v>
      </c>
      <c r="K43" s="9" t="s">
        <v>14</v>
      </c>
    </row>
    <row r="44" spans="1:18" ht="18" x14ac:dyDescent="0.25">
      <c r="A44" s="27" t="s">
        <v>27</v>
      </c>
      <c r="B44" s="10" t="s">
        <v>28</v>
      </c>
      <c r="C44" s="11">
        <v>0.92710000000000004</v>
      </c>
      <c r="D44" s="11">
        <v>0.94920000000000004</v>
      </c>
      <c r="E44" s="61" t="str">
        <f t="shared" ref="E44:E51" si="9">IF(ABS((C44-D44)/(SQRT(($C$52+$D$52)/($C$52*$D$52)*((($C$52*C44)+($D$52*D44))/($C$52+$D$52))*(1-(($C$52*C44)+($D$52*D44))/($C$52+$D$52)))))&gt;=1.96,"é"," ")</f>
        <v>é</v>
      </c>
      <c r="F44" s="56"/>
      <c r="G44" s="27" t="s">
        <v>40</v>
      </c>
      <c r="H44" s="10" t="s">
        <v>28</v>
      </c>
      <c r="I44" s="11">
        <v>0.89600000000000002</v>
      </c>
      <c r="J44" s="11">
        <v>0.93149999999999999</v>
      </c>
      <c r="K44" s="61" t="str">
        <f t="shared" ref="K44:K51" si="10">IF(ABS((I44-J44)/(SQRT(($I$52+$J$52)/($I$52*$J$52)*((($I$52*I44)+($J$52*J44))/($I$52+$J$52))*(1-(($I$52*I44)+($J$52*J44))/($I$52+$J$52)))))&gt;=1.96,"é"," ")</f>
        <v>é</v>
      </c>
    </row>
    <row r="45" spans="1:18" ht="18" x14ac:dyDescent="0.25">
      <c r="A45" s="28"/>
      <c r="B45" s="116" t="s">
        <v>29</v>
      </c>
      <c r="C45" s="13">
        <v>0.85919999999999996</v>
      </c>
      <c r="D45" s="13">
        <v>0.87109999999999999</v>
      </c>
      <c r="E45" s="62" t="str">
        <f t="shared" si="9"/>
        <v xml:space="preserve"> </v>
      </c>
      <c r="G45" s="28"/>
      <c r="H45" s="12" t="s">
        <v>29</v>
      </c>
      <c r="I45" s="13">
        <v>0.80230000000000001</v>
      </c>
      <c r="J45" s="13">
        <v>0.81759999999999999</v>
      </c>
      <c r="K45" s="62" t="str">
        <f t="shared" si="10"/>
        <v xml:space="preserve"> </v>
      </c>
    </row>
    <row r="46" spans="1:18" ht="18" x14ac:dyDescent="0.25">
      <c r="A46" s="28"/>
      <c r="B46" s="116" t="s">
        <v>30</v>
      </c>
      <c r="C46" s="13">
        <v>0.84399999999999997</v>
      </c>
      <c r="D46" s="13">
        <v>0.87580000000000002</v>
      </c>
      <c r="E46" s="62" t="str">
        <f t="shared" si="9"/>
        <v>é</v>
      </c>
      <c r="G46" s="28"/>
      <c r="H46" s="12" t="s">
        <v>30</v>
      </c>
      <c r="I46" s="13">
        <v>0.76070000000000004</v>
      </c>
      <c r="J46" s="13">
        <v>0.81030000000000002</v>
      </c>
      <c r="K46" s="62" t="str">
        <f t="shared" si="10"/>
        <v>é</v>
      </c>
    </row>
    <row r="47" spans="1:18" ht="18" x14ac:dyDescent="0.25">
      <c r="A47" s="28"/>
      <c r="B47" s="116" t="s">
        <v>31</v>
      </c>
      <c r="C47" s="13">
        <v>0.79459999999999997</v>
      </c>
      <c r="D47" s="13">
        <v>0.83289999999999997</v>
      </c>
      <c r="E47" s="62" t="str">
        <f t="shared" si="9"/>
        <v>é</v>
      </c>
      <c r="G47" s="28"/>
      <c r="H47" s="12" t="s">
        <v>31</v>
      </c>
      <c r="I47" s="13">
        <v>0.74119999999999997</v>
      </c>
      <c r="J47" s="13">
        <v>0.77480000000000004</v>
      </c>
      <c r="K47" s="62" t="str">
        <f t="shared" si="10"/>
        <v xml:space="preserve"> </v>
      </c>
    </row>
    <row r="48" spans="1:18" ht="18" x14ac:dyDescent="0.25">
      <c r="A48" s="28"/>
      <c r="B48" s="116" t="s">
        <v>32</v>
      </c>
      <c r="C48" s="13">
        <v>0.79500000000000004</v>
      </c>
      <c r="D48" s="13">
        <v>0.81220000000000003</v>
      </c>
      <c r="E48" s="62" t="str">
        <f t="shared" si="9"/>
        <v xml:space="preserve"> </v>
      </c>
      <c r="G48" s="28"/>
      <c r="H48" s="12" t="s">
        <v>32</v>
      </c>
      <c r="I48" s="13">
        <v>0.70479999999999998</v>
      </c>
      <c r="J48" s="13">
        <v>0.72950000000000004</v>
      </c>
      <c r="K48" s="62" t="str">
        <f t="shared" si="10"/>
        <v xml:space="preserve"> </v>
      </c>
    </row>
    <row r="49" spans="1:11" ht="18" x14ac:dyDescent="0.25">
      <c r="A49" s="28"/>
      <c r="B49" s="116" t="s">
        <v>33</v>
      </c>
      <c r="C49" s="13">
        <v>0.75990000000000002</v>
      </c>
      <c r="D49" s="13">
        <v>0.80559999999999998</v>
      </c>
      <c r="E49" s="62" t="str">
        <f t="shared" si="9"/>
        <v>é</v>
      </c>
      <c r="G49" s="28"/>
      <c r="H49" s="12" t="s">
        <v>33</v>
      </c>
      <c r="I49" s="13">
        <v>0.69310000000000005</v>
      </c>
      <c r="J49" s="13">
        <v>0.71109999999999995</v>
      </c>
      <c r="K49" s="62" t="str">
        <f t="shared" si="10"/>
        <v xml:space="preserve"> </v>
      </c>
    </row>
    <row r="50" spans="1:11" ht="18" x14ac:dyDescent="0.25">
      <c r="A50" s="28"/>
      <c r="B50" s="116" t="s">
        <v>34</v>
      </c>
      <c r="C50" s="13">
        <v>0.77190000000000003</v>
      </c>
      <c r="D50" s="13">
        <v>0.80889999999999995</v>
      </c>
      <c r="E50" s="62" t="str">
        <f t="shared" si="9"/>
        <v>é</v>
      </c>
      <c r="G50" s="28"/>
      <c r="H50" s="12" t="s">
        <v>34</v>
      </c>
      <c r="I50" s="13">
        <v>0.71</v>
      </c>
      <c r="J50" s="13">
        <v>0.74299999999999999</v>
      </c>
      <c r="K50" s="62" t="str">
        <f t="shared" si="10"/>
        <v xml:space="preserve"> </v>
      </c>
    </row>
    <row r="51" spans="1:11" ht="18" x14ac:dyDescent="0.25">
      <c r="A51" s="28"/>
      <c r="B51" s="116" t="s">
        <v>35</v>
      </c>
      <c r="C51" s="13">
        <v>0.68330000000000002</v>
      </c>
      <c r="D51" s="13">
        <v>0.71109999999999995</v>
      </c>
      <c r="E51" s="62" t="str">
        <f t="shared" si="9"/>
        <v>é</v>
      </c>
      <c r="F51" s="56"/>
      <c r="G51" s="28"/>
      <c r="H51" s="12" t="s">
        <v>35</v>
      </c>
      <c r="I51" s="13">
        <v>0.55530000000000002</v>
      </c>
      <c r="J51" s="13">
        <v>0.64870000000000005</v>
      </c>
      <c r="K51" s="62" t="str">
        <f t="shared" si="10"/>
        <v>é</v>
      </c>
    </row>
    <row r="52" spans="1:11" ht="15.75" thickBot="1" x14ac:dyDescent="0.3">
      <c r="A52" s="29"/>
      <c r="B52" s="14"/>
      <c r="C52" s="15">
        <v>2166</v>
      </c>
      <c r="D52" s="15">
        <v>2125</v>
      </c>
      <c r="E52" s="30"/>
      <c r="G52" s="29"/>
      <c r="H52" s="14"/>
      <c r="I52" s="15">
        <v>769</v>
      </c>
      <c r="J52" s="15">
        <v>817</v>
      </c>
      <c r="K52" s="30"/>
    </row>
  </sheetData>
  <mergeCells count="13">
    <mergeCell ref="M3:N3"/>
    <mergeCell ref="G34:G41"/>
    <mergeCell ref="A33:B33"/>
    <mergeCell ref="A43:B43"/>
    <mergeCell ref="G33:H33"/>
    <mergeCell ref="G43:H43"/>
    <mergeCell ref="A34:A41"/>
    <mergeCell ref="A3:B3"/>
    <mergeCell ref="G3:H3"/>
    <mergeCell ref="A13:B13"/>
    <mergeCell ref="G13:H13"/>
    <mergeCell ref="A23:B23"/>
    <mergeCell ref="G23:H2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zoomScale="90" zoomScaleNormal="90" workbookViewId="0">
      <selection activeCell="A19" sqref="A19"/>
    </sheetView>
  </sheetViews>
  <sheetFormatPr defaultRowHeight="15" x14ac:dyDescent="0.25"/>
  <cols>
    <col min="1" max="1" width="25" customWidth="1"/>
    <col min="6" max="6" width="18.5703125" bestFit="1" customWidth="1"/>
  </cols>
  <sheetData>
    <row r="1" spans="1:8" ht="15.75" x14ac:dyDescent="0.25">
      <c r="A1" s="34" t="s">
        <v>95</v>
      </c>
      <c r="B1" s="2"/>
      <c r="C1" s="2"/>
      <c r="D1" s="2"/>
      <c r="E1" s="2"/>
      <c r="F1" s="2"/>
    </row>
    <row r="2" spans="1:8" ht="16.5" thickBot="1" x14ac:dyDescent="0.3">
      <c r="A2" s="57" t="s">
        <v>57</v>
      </c>
      <c r="B2" s="2"/>
      <c r="C2" s="2"/>
      <c r="D2" s="2"/>
      <c r="E2" s="2"/>
      <c r="F2" s="2"/>
    </row>
    <row r="3" spans="1:8" x14ac:dyDescent="0.25">
      <c r="A3" s="3"/>
      <c r="B3" s="121" t="s">
        <v>4</v>
      </c>
      <c r="C3" s="123"/>
      <c r="D3" s="121" t="s">
        <v>60</v>
      </c>
      <c r="E3" s="123"/>
      <c r="F3" s="131" t="s">
        <v>14</v>
      </c>
      <c r="H3" s="42" t="s">
        <v>62</v>
      </c>
    </row>
    <row r="4" spans="1:8" ht="15.75" thickBot="1" x14ac:dyDescent="0.3">
      <c r="A4" s="4"/>
      <c r="B4" s="5" t="s">
        <v>15</v>
      </c>
      <c r="C4" s="6" t="s">
        <v>16</v>
      </c>
      <c r="D4" s="5" t="s">
        <v>15</v>
      </c>
      <c r="E4" s="6" t="s">
        <v>16</v>
      </c>
      <c r="F4" s="132"/>
    </row>
    <row r="5" spans="1:8" ht="15" customHeight="1" x14ac:dyDescent="0.25">
      <c r="A5" s="83" t="s">
        <v>0</v>
      </c>
      <c r="B5" s="84">
        <v>0.44390000000000002</v>
      </c>
      <c r="C5" s="85">
        <v>2280</v>
      </c>
      <c r="D5" s="84">
        <v>0.46989999999999998</v>
      </c>
      <c r="E5" s="85">
        <v>2362</v>
      </c>
      <c r="F5" s="86" t="str">
        <f t="shared" ref="F5:F11" si="0">IF(ABS((D5-B5)/(SQRT((C5+E5)/(C5*E5)*(((C5*B5)+(E5*D5))/(C5+E5))*(1-((C5*B5)+(E5*D5))/(C5+E5)))))&gt;1.96,"é"," ")</f>
        <v xml:space="preserve"> </v>
      </c>
      <c r="G5" s="56"/>
    </row>
    <row r="6" spans="1:8" ht="15" customHeight="1" x14ac:dyDescent="0.25">
      <c r="A6" s="83" t="s">
        <v>1</v>
      </c>
      <c r="B6" s="84">
        <v>0.52700000000000002</v>
      </c>
      <c r="C6" s="85">
        <v>630</v>
      </c>
      <c r="D6" s="84">
        <v>0.55659999999999998</v>
      </c>
      <c r="E6" s="85">
        <v>548</v>
      </c>
      <c r="F6" s="86" t="str">
        <f t="shared" si="0"/>
        <v xml:space="preserve"> </v>
      </c>
    </row>
    <row r="7" spans="1:8" ht="15" customHeight="1" x14ac:dyDescent="0.25">
      <c r="A7" s="16" t="s">
        <v>2</v>
      </c>
      <c r="B7" s="17">
        <v>0.43869999999999998</v>
      </c>
      <c r="C7" s="18">
        <v>1247</v>
      </c>
      <c r="D7" s="17">
        <v>0.48270000000000002</v>
      </c>
      <c r="E7" s="18">
        <v>1328</v>
      </c>
      <c r="F7" s="64" t="str">
        <f>IF(ABS((D7-B7)/(SQRT((C7+E7)/(C7*E7)*(((C7*B7)+(E7*D7))/(C7+E7))*(1-((C7*B7)+(E7*D7))/(C7+E7)))))&gt;1.96,"é"," ")</f>
        <v>é</v>
      </c>
      <c r="G7" s="56"/>
    </row>
    <row r="8" spans="1:8" ht="15" customHeight="1" x14ac:dyDescent="0.25">
      <c r="A8" s="16" t="s">
        <v>3</v>
      </c>
      <c r="B8" s="17">
        <v>0.4793</v>
      </c>
      <c r="C8" s="18">
        <v>1663</v>
      </c>
      <c r="D8" s="17">
        <v>0.48930000000000001</v>
      </c>
      <c r="E8" s="18">
        <v>1582</v>
      </c>
      <c r="F8" s="64" t="str">
        <f t="shared" si="0"/>
        <v xml:space="preserve"> </v>
      </c>
      <c r="G8" s="56"/>
    </row>
    <row r="9" spans="1:8" ht="15" customHeight="1" x14ac:dyDescent="0.25">
      <c r="A9" s="83" t="s">
        <v>5</v>
      </c>
      <c r="B9" s="84">
        <v>0.45279999999999998</v>
      </c>
      <c r="C9" s="85">
        <v>1747</v>
      </c>
      <c r="D9" s="84">
        <v>0.4698</v>
      </c>
      <c r="E9" s="85">
        <v>1773</v>
      </c>
      <c r="F9" s="86" t="str">
        <f t="shared" si="0"/>
        <v xml:space="preserve"> </v>
      </c>
      <c r="G9" s="56"/>
    </row>
    <row r="10" spans="1:8" ht="15" customHeight="1" x14ac:dyDescent="0.25">
      <c r="A10" s="83" t="s">
        <v>6</v>
      </c>
      <c r="B10" s="84">
        <v>0.47549999999999998</v>
      </c>
      <c r="C10" s="85">
        <v>1163</v>
      </c>
      <c r="D10" s="84">
        <v>0.51190000000000002</v>
      </c>
      <c r="E10" s="85">
        <v>1137</v>
      </c>
      <c r="F10" s="86" t="str">
        <f t="shared" si="0"/>
        <v xml:space="preserve"> </v>
      </c>
      <c r="G10" s="56"/>
    </row>
    <row r="11" spans="1:8" ht="15" customHeight="1" x14ac:dyDescent="0.25">
      <c r="A11" s="16" t="s">
        <v>7</v>
      </c>
      <c r="B11" s="17">
        <v>0.38240000000000002</v>
      </c>
      <c r="C11" s="18">
        <v>544</v>
      </c>
      <c r="D11" s="17">
        <v>0.39429999999999998</v>
      </c>
      <c r="E11" s="18">
        <v>558</v>
      </c>
      <c r="F11" s="64" t="str">
        <f t="shared" si="0"/>
        <v xml:space="preserve"> </v>
      </c>
      <c r="G11" s="56"/>
    </row>
    <row r="12" spans="1:8" ht="16.5" customHeight="1" x14ac:dyDescent="0.25">
      <c r="A12" s="16" t="s">
        <v>8</v>
      </c>
      <c r="B12" s="17">
        <v>0.57040000000000002</v>
      </c>
      <c r="C12" s="18">
        <v>547</v>
      </c>
      <c r="D12" s="17">
        <v>0.50190000000000001</v>
      </c>
      <c r="E12" s="18">
        <v>520</v>
      </c>
      <c r="F12" s="64" t="str">
        <f>IF(ABS((D12-B12)/(SQRT((C12+E12)/(C12*E12)*(((C12*B12)+(E12*D12))/(C12+E12))*(1-((C12*B12)+(E12*D12))/(C12+E12)))))&gt;1.96,"ê"," ")</f>
        <v>ê</v>
      </c>
    </row>
    <row r="13" spans="1:8" ht="15" customHeight="1" x14ac:dyDescent="0.25">
      <c r="A13" s="83" t="s">
        <v>9</v>
      </c>
      <c r="B13" s="84">
        <v>0.53469999999999995</v>
      </c>
      <c r="C13" s="85">
        <v>202</v>
      </c>
      <c r="D13" s="84">
        <v>0.51270000000000004</v>
      </c>
      <c r="E13" s="85">
        <v>158</v>
      </c>
      <c r="F13" s="86" t="str">
        <f>IF(ABS((D13-B13)/(SQRT((C13+E13)/(C13*E13)*(((C13*B13)+(E13*D13))/(C13+E13))*(1-((C13*B13)+(E13*D13))/(C13+E13)))))&gt;1.96,"é"," ")</f>
        <v xml:space="preserve"> </v>
      </c>
    </row>
    <row r="14" spans="1:8" ht="15" customHeight="1" x14ac:dyDescent="0.25">
      <c r="A14" s="83" t="s">
        <v>10</v>
      </c>
      <c r="B14" s="84">
        <v>0.51439999999999997</v>
      </c>
      <c r="C14" s="85">
        <v>383</v>
      </c>
      <c r="D14" s="84">
        <v>0.54779999999999995</v>
      </c>
      <c r="E14" s="85">
        <v>429</v>
      </c>
      <c r="F14" s="86" t="str">
        <f>IF(ABS((D14-B14)/(SQRT((C14+E14)/(C14*E14)*(((C14*B14)+(E14*D14))/(C14+E14))*(1-((C14*B14)+(E14*D14))/(C14+E14)))))&gt;1.96,"é"," ")</f>
        <v xml:space="preserve"> </v>
      </c>
    </row>
    <row r="15" spans="1:8" ht="15" customHeight="1" x14ac:dyDescent="0.25">
      <c r="A15" s="83" t="s">
        <v>11</v>
      </c>
      <c r="B15" s="84">
        <v>0.4556</v>
      </c>
      <c r="C15" s="85">
        <v>1565</v>
      </c>
      <c r="D15" s="84">
        <v>0.47049999999999997</v>
      </c>
      <c r="E15" s="85">
        <v>1524</v>
      </c>
      <c r="F15" s="86" t="str">
        <f>IF(ABS((D15-B15)/(SQRT((C15+E15)/(C15*E15)*(((C15*B15)+(E15*D15))/(C15+E15))*(1-((C15*B15)+(E15*D15))/(C15+E15)))))&gt;1.96,"é"," ")</f>
        <v xml:space="preserve"> </v>
      </c>
      <c r="G15" s="56"/>
    </row>
    <row r="16" spans="1:8" ht="15" customHeight="1" x14ac:dyDescent="0.25">
      <c r="A16" s="83" t="s">
        <v>12</v>
      </c>
      <c r="B16" s="84">
        <v>0.4289</v>
      </c>
      <c r="C16" s="85">
        <v>760</v>
      </c>
      <c r="D16" s="84">
        <v>0.47810000000000002</v>
      </c>
      <c r="E16" s="85">
        <v>799</v>
      </c>
      <c r="F16" s="86" t="str">
        <f>IF(ABS((D16-B16)/(SQRT((C16+E16)/(C16*E16)*(((C16*B16)+(E16*D16))/(C16+E16))*(1-((C16*B16)+(E16*D16))/(C16+E16)))))&gt;1.96,"é"," ")</f>
        <v xml:space="preserve"> </v>
      </c>
    </row>
    <row r="17" spans="1:8" ht="15" customHeight="1" thickBot="1" x14ac:dyDescent="0.3">
      <c r="A17" s="19" t="s">
        <v>13</v>
      </c>
      <c r="B17" s="20">
        <v>0.46189999999999998</v>
      </c>
      <c r="C17" s="21">
        <v>2910</v>
      </c>
      <c r="D17" s="20">
        <v>0.48630000000000001</v>
      </c>
      <c r="E17" s="21">
        <v>2910</v>
      </c>
      <c r="F17" s="65" t="str">
        <f>IF(ABS((D17-B17)/(SQRT((C17+E17)/(C17*E17)*(((C17*B17)+(E17*D17))/(C17+E17))*(1-((C17*B17)+(E17*D17))/(C17+E17)))))&gt;1.96,"é"," ")</f>
        <v xml:space="preserve"> </v>
      </c>
      <c r="G17" s="56"/>
    </row>
    <row r="19" spans="1:8" ht="16.5" thickBot="1" x14ac:dyDescent="0.3">
      <c r="A19" s="40" t="s">
        <v>41</v>
      </c>
    </row>
    <row r="20" spans="1:8" x14ac:dyDescent="0.25">
      <c r="A20" s="3"/>
      <c r="B20" s="122" t="s">
        <v>4</v>
      </c>
      <c r="C20" s="123"/>
      <c r="D20" s="121" t="s">
        <v>60</v>
      </c>
      <c r="E20" s="123"/>
      <c r="F20" s="131" t="s">
        <v>14</v>
      </c>
    </row>
    <row r="21" spans="1:8" ht="15.75" thickBot="1" x14ac:dyDescent="0.3">
      <c r="A21" s="4"/>
      <c r="B21" s="7" t="s">
        <v>15</v>
      </c>
      <c r="C21" s="6" t="s">
        <v>16</v>
      </c>
      <c r="D21" s="7" t="s">
        <v>15</v>
      </c>
      <c r="E21" s="6" t="s">
        <v>16</v>
      </c>
      <c r="F21" s="132"/>
      <c r="H21" s="39" t="s">
        <v>73</v>
      </c>
    </row>
    <row r="22" spans="1:8" ht="15" customHeight="1" x14ac:dyDescent="0.25">
      <c r="A22" s="16" t="s">
        <v>42</v>
      </c>
      <c r="B22" s="22">
        <v>0.65900000000000003</v>
      </c>
      <c r="C22" s="23">
        <v>1765</v>
      </c>
      <c r="D22" s="22">
        <v>0.69469999999999998</v>
      </c>
      <c r="E22" s="23">
        <v>1873</v>
      </c>
      <c r="F22" s="64" t="str">
        <f t="shared" ref="F22:F28" si="1">IF(ABS((D22-B22)/(SQRT((C22+E22)/(C22*E22)*(((C22*B22)+(E22*D22))/(C22+E22))*(1-((C22*B22)+(E22*D22))/(C22+E22)))))&gt;1.96,"é"," ")</f>
        <v>é</v>
      </c>
      <c r="G22" s="56"/>
    </row>
    <row r="23" spans="1:8" ht="15" customHeight="1" x14ac:dyDescent="0.25">
      <c r="A23" s="16" t="s">
        <v>43</v>
      </c>
      <c r="B23" s="17">
        <v>0.2092</v>
      </c>
      <c r="C23" s="24">
        <v>560</v>
      </c>
      <c r="D23" s="17">
        <v>0.19919999999999999</v>
      </c>
      <c r="E23" s="24">
        <v>537</v>
      </c>
      <c r="F23" s="64" t="str">
        <f t="shared" si="1"/>
        <v xml:space="preserve"> </v>
      </c>
    </row>
    <row r="24" spans="1:8" ht="15" customHeight="1" x14ac:dyDescent="0.25">
      <c r="A24" s="16" t="s">
        <v>44</v>
      </c>
      <c r="B24" s="17">
        <v>0.152</v>
      </c>
      <c r="C24" s="24">
        <v>407</v>
      </c>
      <c r="D24" s="17">
        <v>0.1358</v>
      </c>
      <c r="E24" s="24">
        <v>366</v>
      </c>
      <c r="F24" s="64" t="str">
        <f t="shared" si="1"/>
        <v xml:space="preserve"> </v>
      </c>
    </row>
    <row r="25" spans="1:8" ht="15" customHeight="1" x14ac:dyDescent="0.25">
      <c r="A25" s="16" t="s">
        <v>45</v>
      </c>
      <c r="B25" s="17">
        <v>2.0899999999999998E-2</v>
      </c>
      <c r="C25" s="24">
        <v>56</v>
      </c>
      <c r="D25" s="17">
        <v>2.86E-2</v>
      </c>
      <c r="E25" s="24">
        <v>77</v>
      </c>
      <c r="F25" s="64" t="str">
        <f t="shared" si="1"/>
        <v xml:space="preserve"> </v>
      </c>
    </row>
    <row r="26" spans="1:8" ht="15" customHeight="1" x14ac:dyDescent="0.25">
      <c r="A26" s="16" t="s">
        <v>46</v>
      </c>
      <c r="B26" s="17">
        <v>5.8299999999999998E-2</v>
      </c>
      <c r="C26" s="24">
        <v>156</v>
      </c>
      <c r="D26" s="17">
        <v>6.7500000000000004E-2</v>
      </c>
      <c r="E26" s="24">
        <v>182</v>
      </c>
      <c r="F26" s="64" t="str">
        <f t="shared" si="1"/>
        <v xml:space="preserve"> </v>
      </c>
    </row>
    <row r="27" spans="1:8" ht="15" customHeight="1" x14ac:dyDescent="0.25">
      <c r="A27" s="16" t="s">
        <v>47</v>
      </c>
      <c r="B27" s="17">
        <v>2.2800000000000001E-2</v>
      </c>
      <c r="C27" s="24">
        <v>61</v>
      </c>
      <c r="D27" s="17">
        <v>2.3400000000000001E-2</v>
      </c>
      <c r="E27" s="24">
        <v>63</v>
      </c>
      <c r="F27" s="64" t="str">
        <f t="shared" si="1"/>
        <v xml:space="preserve"> </v>
      </c>
    </row>
    <row r="28" spans="1:8" ht="15" customHeight="1" x14ac:dyDescent="0.25">
      <c r="A28" s="16" t="s">
        <v>36</v>
      </c>
      <c r="B28" s="17">
        <v>1.4200000000000001E-2</v>
      </c>
      <c r="C28" s="24">
        <v>38</v>
      </c>
      <c r="D28" s="17">
        <v>2.2000000000000001E-3</v>
      </c>
      <c r="E28" s="24">
        <v>6</v>
      </c>
      <c r="F28" s="64" t="str">
        <f t="shared" si="1"/>
        <v xml:space="preserve"> </v>
      </c>
    </row>
    <row r="29" spans="1:8" ht="15" customHeight="1" thickBot="1" x14ac:dyDescent="0.3">
      <c r="A29" s="25"/>
      <c r="B29" s="26" t="s">
        <v>17</v>
      </c>
      <c r="C29" s="21">
        <v>2677</v>
      </c>
      <c r="D29" s="26" t="s">
        <v>17</v>
      </c>
      <c r="E29" s="21">
        <v>2696</v>
      </c>
      <c r="F29" s="30"/>
    </row>
  </sheetData>
  <mergeCells count="6">
    <mergeCell ref="B3:C3"/>
    <mergeCell ref="D3:E3"/>
    <mergeCell ref="F3:F4"/>
    <mergeCell ref="B20:C20"/>
    <mergeCell ref="D20:E20"/>
    <mergeCell ref="F20:F21"/>
  </mergeCells>
  <pageMargins left="0.7" right="0.7" top="0.75" bottom="0.75" header="0.3" footer="0.3"/>
  <pageSetup paperSize="9" orientation="portrait" r:id="rId1"/>
  <ignoredErrors>
    <ignoredError sqref="F1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zoomScale="90" zoomScaleNormal="90" workbookViewId="0">
      <selection activeCell="A15" sqref="A15"/>
    </sheetView>
  </sheetViews>
  <sheetFormatPr defaultRowHeight="15" x14ac:dyDescent="0.25"/>
  <cols>
    <col min="1" max="1" width="27.5703125" customWidth="1"/>
    <col min="6" max="6" width="11.28515625" bestFit="1" customWidth="1"/>
  </cols>
  <sheetData>
    <row r="1" spans="1:13" ht="15.75" x14ac:dyDescent="0.25">
      <c r="A1" s="34" t="s">
        <v>96</v>
      </c>
    </row>
    <row r="2" spans="1:13" ht="15.75" x14ac:dyDescent="0.25">
      <c r="A2" s="34" t="s">
        <v>58</v>
      </c>
    </row>
    <row r="3" spans="1:13" ht="16.5" thickBot="1" x14ac:dyDescent="0.3">
      <c r="A3" s="34"/>
      <c r="H3" s="54" t="s">
        <v>74</v>
      </c>
    </row>
    <row r="4" spans="1:13" x14ac:dyDescent="0.25">
      <c r="A4" s="3"/>
      <c r="B4" s="121" t="s">
        <v>4</v>
      </c>
      <c r="C4" s="123"/>
      <c r="D4" s="121" t="s">
        <v>72</v>
      </c>
      <c r="E4" s="123"/>
      <c r="F4" s="133" t="s">
        <v>14</v>
      </c>
      <c r="H4" s="31"/>
      <c r="I4" s="31"/>
      <c r="J4" s="31"/>
      <c r="K4" s="31"/>
      <c r="L4" s="31"/>
      <c r="M4" s="31"/>
    </row>
    <row r="5" spans="1:13" ht="15.75" thickBot="1" x14ac:dyDescent="0.3">
      <c r="A5" s="4"/>
      <c r="B5" s="5" t="s">
        <v>15</v>
      </c>
      <c r="C5" s="6" t="s">
        <v>16</v>
      </c>
      <c r="D5" s="5" t="s">
        <v>15</v>
      </c>
      <c r="E5" s="6" t="s">
        <v>16</v>
      </c>
      <c r="F5" s="134"/>
      <c r="H5" s="31"/>
      <c r="I5" s="31"/>
      <c r="J5" s="31"/>
      <c r="K5" s="31"/>
      <c r="L5" s="31"/>
      <c r="M5" s="31"/>
    </row>
    <row r="6" spans="1:13" ht="15.75" x14ac:dyDescent="0.25">
      <c r="A6" s="44" t="s">
        <v>49</v>
      </c>
      <c r="B6" s="50">
        <v>0.43709999999999999</v>
      </c>
      <c r="C6" s="45">
        <v>1276</v>
      </c>
      <c r="D6" s="50">
        <v>0.39989999999999998</v>
      </c>
      <c r="E6" s="45">
        <v>1172</v>
      </c>
      <c r="F6" s="100" t="str">
        <f>IF(ABS((D6-B6)/(SQRT((C6+E6)/(C6*E6)*(((C6*B6)+(E6*D6))/(C6+E6))*(1-((C6*B6)+(E6*D6))/(C6+E6)))))&gt;1.96,"é"," ")</f>
        <v xml:space="preserve"> </v>
      </c>
      <c r="H6" s="31"/>
      <c r="I6" s="31"/>
      <c r="J6" s="31"/>
      <c r="K6" s="31"/>
      <c r="L6" s="31"/>
      <c r="M6" s="31"/>
    </row>
    <row r="7" spans="1:13" ht="18" x14ac:dyDescent="0.25">
      <c r="A7" s="44" t="s">
        <v>50</v>
      </c>
      <c r="B7" s="50">
        <v>0.5464</v>
      </c>
      <c r="C7" s="45">
        <v>1595</v>
      </c>
      <c r="D7" s="50">
        <v>0.58650000000000002</v>
      </c>
      <c r="E7" s="45">
        <v>1719</v>
      </c>
      <c r="F7" s="102" t="str">
        <f>IF(ABS((D7-B7)/(SQRT((C7+E7)/(C7*E7)*(((C7*B7)+(E7*D7))/(C7+E7))*(1-((C7*B7)+(E7*D7))/(C7+E7)))))&gt;1.96,"é"," ")</f>
        <v>é</v>
      </c>
      <c r="H7" s="31"/>
      <c r="I7" s="31"/>
      <c r="J7" s="31"/>
      <c r="K7" s="31"/>
      <c r="L7" s="31"/>
      <c r="M7" s="31"/>
    </row>
    <row r="8" spans="1:13" ht="15.75" x14ac:dyDescent="0.25">
      <c r="A8" s="44" t="s">
        <v>51</v>
      </c>
      <c r="B8" s="50">
        <v>1.5100000000000001E-2</v>
      </c>
      <c r="C8" s="46">
        <v>44</v>
      </c>
      <c r="D8" s="50">
        <v>1.26E-2</v>
      </c>
      <c r="E8" s="46">
        <v>37</v>
      </c>
      <c r="F8" s="100" t="str">
        <f>IF(ABS((D8-B8)/(SQRT((C8+E8)/(C8*E8)*(((C8*B8)+(E8*D8))/(C8+E8))*(1-((C8*B8)+(E8*D8))/(C8+E8)))))&gt;1.96,"é"," ")</f>
        <v xml:space="preserve"> </v>
      </c>
      <c r="H8" s="31"/>
      <c r="I8" s="31"/>
      <c r="J8" s="31"/>
      <c r="K8" s="31"/>
      <c r="L8" s="31"/>
      <c r="M8" s="31"/>
    </row>
    <row r="9" spans="1:13" ht="15.75" x14ac:dyDescent="0.25">
      <c r="A9" s="44" t="s">
        <v>52</v>
      </c>
      <c r="B9" s="51">
        <v>1.3699999999999999E-3</v>
      </c>
      <c r="C9" s="46">
        <v>4</v>
      </c>
      <c r="D9" s="51">
        <v>1.0300000000000001E-3</v>
      </c>
      <c r="E9" s="46">
        <v>3</v>
      </c>
      <c r="F9" s="100" t="str">
        <f>IF(ABS((D9-B9)/(SQRT((C9+E9)/(C9*E9)*(((C9*B9)+(E9*D9))/(C9+E9))*(1-((C9*B9)+(E9*D9))/(C9+E9)))))&gt;1.96,"é"," ")</f>
        <v xml:space="preserve"> </v>
      </c>
      <c r="H9" s="31"/>
      <c r="I9" s="31"/>
      <c r="J9" s="31"/>
      <c r="K9" s="31"/>
      <c r="L9" s="31"/>
      <c r="M9" s="31"/>
    </row>
    <row r="10" spans="1:13" ht="16.5" thickBot="1" x14ac:dyDescent="0.3">
      <c r="A10" s="48" t="s">
        <v>13</v>
      </c>
      <c r="B10" s="47"/>
      <c r="C10" s="49">
        <v>2919</v>
      </c>
      <c r="D10" s="47"/>
      <c r="E10" s="49">
        <v>2931</v>
      </c>
      <c r="F10" s="101"/>
      <c r="H10" s="31"/>
      <c r="I10" s="31"/>
      <c r="J10" s="31"/>
      <c r="K10" s="31"/>
      <c r="L10" s="31"/>
      <c r="M10" s="31"/>
    </row>
    <row r="11" spans="1:13" ht="15.75" x14ac:dyDescent="0.25">
      <c r="A11" s="52"/>
      <c r="B11" s="43"/>
      <c r="C11" s="53"/>
      <c r="D11" s="43"/>
      <c r="E11" s="53"/>
      <c r="F11" s="43"/>
      <c r="H11" s="31"/>
      <c r="I11" s="31"/>
      <c r="J11" s="31"/>
      <c r="K11" s="31"/>
      <c r="L11" s="31"/>
      <c r="M11" s="31"/>
    </row>
    <row r="12" spans="1:13" ht="15.75" x14ac:dyDescent="0.25">
      <c r="A12" s="52"/>
      <c r="B12" s="43"/>
      <c r="C12" s="53"/>
      <c r="D12" s="43"/>
      <c r="E12" s="53"/>
      <c r="F12" s="43"/>
      <c r="H12" s="31"/>
      <c r="I12" s="31"/>
      <c r="J12" s="31"/>
      <c r="K12" s="31"/>
      <c r="L12" s="31"/>
      <c r="M12" s="31"/>
    </row>
    <row r="13" spans="1:13" ht="15.75" x14ac:dyDescent="0.25">
      <c r="A13" s="52"/>
      <c r="B13" s="43"/>
      <c r="C13" s="53"/>
      <c r="D13" s="43"/>
      <c r="E13" s="53"/>
      <c r="F13" s="43"/>
      <c r="H13" s="31"/>
      <c r="I13" s="31"/>
      <c r="J13" s="31"/>
      <c r="K13" s="31"/>
      <c r="L13" s="31"/>
      <c r="M13" s="31"/>
    </row>
    <row r="14" spans="1:13" ht="15.75" x14ac:dyDescent="0.25">
      <c r="A14" s="34" t="s">
        <v>48</v>
      </c>
      <c r="B14" s="1"/>
      <c r="C14" s="1"/>
      <c r="D14" s="1"/>
      <c r="E14" s="1"/>
      <c r="F14" s="1"/>
    </row>
    <row r="15" spans="1:13" ht="16.5" thickBot="1" x14ac:dyDescent="0.3">
      <c r="A15" s="57" t="s">
        <v>59</v>
      </c>
      <c r="B15" s="1"/>
      <c r="C15" s="1"/>
      <c r="D15" s="1"/>
      <c r="E15" s="1"/>
      <c r="F15" s="1"/>
    </row>
    <row r="16" spans="1:13" x14ac:dyDescent="0.25">
      <c r="A16" s="3"/>
      <c r="B16" s="121" t="s">
        <v>4</v>
      </c>
      <c r="C16" s="123"/>
      <c r="D16" s="121" t="s">
        <v>60</v>
      </c>
      <c r="E16" s="123"/>
      <c r="F16" s="131" t="s">
        <v>14</v>
      </c>
    </row>
    <row r="17" spans="1:6" ht="15.75" thickBot="1" x14ac:dyDescent="0.3">
      <c r="A17" s="4"/>
      <c r="B17" s="5" t="s">
        <v>15</v>
      </c>
      <c r="C17" s="6" t="s">
        <v>16</v>
      </c>
      <c r="D17" s="5" t="s">
        <v>15</v>
      </c>
      <c r="E17" s="6" t="s">
        <v>16</v>
      </c>
      <c r="F17" s="132"/>
    </row>
    <row r="18" spans="1:6" ht="15" customHeight="1" x14ac:dyDescent="0.25">
      <c r="A18" s="83" t="s">
        <v>0</v>
      </c>
      <c r="B18" s="84">
        <v>0.53800000000000003</v>
      </c>
      <c r="C18" s="85">
        <v>2288</v>
      </c>
      <c r="D18" s="84">
        <v>0.5796</v>
      </c>
      <c r="E18" s="85">
        <v>2381</v>
      </c>
      <c r="F18" s="86" t="str">
        <f t="shared" ref="F18:F30" si="0">IF(ABS((D18-B18)/(SQRT((C18+E18)/(C18*E18)*(((C18*B18)+(E18*D18))/(C18+E18))*(1-((C18*B18)+(E18*D18))/(C18+E18)))))&gt;1.96,"é"," ")</f>
        <v>é</v>
      </c>
    </row>
    <row r="19" spans="1:6" ht="15" customHeight="1" x14ac:dyDescent="0.25">
      <c r="A19" s="83" t="s">
        <v>1</v>
      </c>
      <c r="B19" s="84">
        <v>0.57699999999999996</v>
      </c>
      <c r="C19" s="85">
        <v>631</v>
      </c>
      <c r="D19" s="84">
        <v>0.61639999999999995</v>
      </c>
      <c r="E19" s="85">
        <v>550</v>
      </c>
      <c r="F19" s="86" t="str">
        <f t="shared" si="0"/>
        <v xml:space="preserve"> </v>
      </c>
    </row>
    <row r="20" spans="1:6" ht="15" customHeight="1" x14ac:dyDescent="0.25">
      <c r="A20" s="16" t="s">
        <v>2</v>
      </c>
      <c r="B20" s="17">
        <v>0.54490000000000005</v>
      </c>
      <c r="C20" s="18">
        <v>1248</v>
      </c>
      <c r="D20" s="17">
        <v>0.5746</v>
      </c>
      <c r="E20" s="18">
        <v>1340</v>
      </c>
      <c r="F20" s="64" t="str">
        <f t="shared" si="0"/>
        <v xml:space="preserve"> </v>
      </c>
    </row>
    <row r="21" spans="1:6" ht="15" customHeight="1" x14ac:dyDescent="0.25">
      <c r="A21" s="16" t="s">
        <v>3</v>
      </c>
      <c r="B21" s="17">
        <v>0.54759999999999998</v>
      </c>
      <c r="C21" s="18">
        <v>1671</v>
      </c>
      <c r="D21" s="17">
        <v>0.59650000000000003</v>
      </c>
      <c r="E21" s="18">
        <v>1591</v>
      </c>
      <c r="F21" s="64" t="str">
        <f t="shared" si="0"/>
        <v>é</v>
      </c>
    </row>
    <row r="22" spans="1:6" ht="15" customHeight="1" x14ac:dyDescent="0.25">
      <c r="A22" s="83" t="s">
        <v>5</v>
      </c>
      <c r="B22" s="84">
        <v>0.58099999999999996</v>
      </c>
      <c r="C22" s="85">
        <v>1747</v>
      </c>
      <c r="D22" s="84">
        <v>0.60160000000000002</v>
      </c>
      <c r="E22" s="85">
        <v>1787</v>
      </c>
      <c r="F22" s="86" t="str">
        <f t="shared" si="0"/>
        <v xml:space="preserve"> </v>
      </c>
    </row>
    <row r="23" spans="1:6" ht="15" customHeight="1" x14ac:dyDescent="0.25">
      <c r="A23" s="83" t="s">
        <v>6</v>
      </c>
      <c r="B23" s="84">
        <v>0.49490000000000001</v>
      </c>
      <c r="C23" s="85">
        <v>1172</v>
      </c>
      <c r="D23" s="84">
        <v>0.56289999999999996</v>
      </c>
      <c r="E23" s="85">
        <v>1144</v>
      </c>
      <c r="F23" s="86" t="str">
        <f t="shared" si="0"/>
        <v>é</v>
      </c>
    </row>
    <row r="24" spans="1:6" ht="15" customHeight="1" x14ac:dyDescent="0.25">
      <c r="A24" s="16" t="s">
        <v>7</v>
      </c>
      <c r="B24" s="17">
        <v>0.56410000000000005</v>
      </c>
      <c r="C24" s="18">
        <v>546</v>
      </c>
      <c r="D24" s="17">
        <v>0.56340000000000001</v>
      </c>
      <c r="E24" s="18">
        <v>568</v>
      </c>
      <c r="F24" s="64" t="str">
        <f t="shared" si="0"/>
        <v xml:space="preserve"> </v>
      </c>
    </row>
    <row r="25" spans="1:6" ht="15" customHeight="1" x14ac:dyDescent="0.25">
      <c r="A25" s="16" t="s">
        <v>8</v>
      </c>
      <c r="B25" s="17">
        <v>0.55559999999999998</v>
      </c>
      <c r="C25" s="18">
        <v>549</v>
      </c>
      <c r="D25" s="17">
        <v>0.61919999999999997</v>
      </c>
      <c r="E25" s="18">
        <v>520</v>
      </c>
      <c r="F25" s="64" t="str">
        <f t="shared" si="0"/>
        <v>é</v>
      </c>
    </row>
    <row r="26" spans="1:6" ht="15" customHeight="1" x14ac:dyDescent="0.25">
      <c r="A26" s="83" t="s">
        <v>9</v>
      </c>
      <c r="B26" s="84">
        <v>0.46800000000000003</v>
      </c>
      <c r="C26" s="85">
        <v>203</v>
      </c>
      <c r="D26" s="84">
        <v>0.4783</v>
      </c>
      <c r="E26" s="85">
        <v>161</v>
      </c>
      <c r="F26" s="86" t="str">
        <f t="shared" si="0"/>
        <v xml:space="preserve"> </v>
      </c>
    </row>
    <row r="27" spans="1:6" ht="15" customHeight="1" x14ac:dyDescent="0.25">
      <c r="A27" s="83" t="s">
        <v>10</v>
      </c>
      <c r="B27" s="84">
        <v>0.55100000000000005</v>
      </c>
      <c r="C27" s="85">
        <v>381</v>
      </c>
      <c r="D27" s="84">
        <v>0.50929999999999997</v>
      </c>
      <c r="E27" s="85">
        <v>428</v>
      </c>
      <c r="F27" s="86" t="str">
        <f t="shared" si="0"/>
        <v xml:space="preserve"> </v>
      </c>
    </row>
    <row r="28" spans="1:6" ht="15" customHeight="1" x14ac:dyDescent="0.25">
      <c r="A28" s="83" t="s">
        <v>11</v>
      </c>
      <c r="B28" s="84">
        <v>0.55449999999999999</v>
      </c>
      <c r="C28" s="85">
        <v>1567</v>
      </c>
      <c r="D28" s="84">
        <v>0.59909999999999997</v>
      </c>
      <c r="E28" s="85">
        <v>1529</v>
      </c>
      <c r="F28" s="86" t="str">
        <f t="shared" si="0"/>
        <v>é</v>
      </c>
    </row>
    <row r="29" spans="1:6" ht="15" customHeight="1" x14ac:dyDescent="0.25">
      <c r="A29" s="83" t="s">
        <v>12</v>
      </c>
      <c r="B29" s="84">
        <v>0.54800000000000004</v>
      </c>
      <c r="C29" s="85">
        <v>768</v>
      </c>
      <c r="D29" s="84">
        <v>0.62480000000000002</v>
      </c>
      <c r="E29" s="85">
        <v>813</v>
      </c>
      <c r="F29" s="86" t="str">
        <f t="shared" si="0"/>
        <v>é</v>
      </c>
    </row>
    <row r="30" spans="1:6" ht="15" customHeight="1" thickBot="1" x14ac:dyDescent="0.3">
      <c r="A30" s="19" t="s">
        <v>13</v>
      </c>
      <c r="B30" s="20">
        <v>0.5464</v>
      </c>
      <c r="C30" s="21">
        <v>2919</v>
      </c>
      <c r="D30" s="20">
        <v>0.58599999999999997</v>
      </c>
      <c r="E30" s="21">
        <v>2931</v>
      </c>
      <c r="F30" s="65" t="str">
        <f t="shared" si="0"/>
        <v>é</v>
      </c>
    </row>
  </sheetData>
  <mergeCells count="6">
    <mergeCell ref="B16:C16"/>
    <mergeCell ref="D16:E16"/>
    <mergeCell ref="F16:F17"/>
    <mergeCell ref="B4:C4"/>
    <mergeCell ref="D4:E4"/>
    <mergeCell ref="F4:F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Contents</vt:lpstr>
      <vt:lpstr>Street lights</vt:lpstr>
      <vt:lpstr>Mobile phone usage - moving</vt:lpstr>
      <vt:lpstr>Mobile phone usage - stationary</vt:lpstr>
      <vt:lpstr>Mobile phone usage - overall</vt:lpstr>
      <vt:lpstr>Mobile phone risks</vt:lpstr>
      <vt:lpstr>Mobile phone-stopped by police</vt:lpstr>
      <vt:lpstr>Mobile phone use - penalty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Road Safety Issues in Northern Ireland 2019/20</dc:title>
  <dc:subject>What are our priorities and how are we doing?</dc:subject>
  <dc:creator>Analysis Statistics and Research Branch DFI</dc:creator>
  <cp:keywords>"DFI, ASRB, NISRA, Statistics, Northern Ireland, Road Safety, Safety, speed limit, street lights, mobile, phone, risk, risks, age, gender, urban, rural, deprived, most deprived, least deprived, CHS, Continuous, Household, Survey"</cp:keywords>
  <cp:lastModifiedBy>Philip Ward</cp:lastModifiedBy>
  <dcterms:created xsi:type="dcterms:W3CDTF">2020-01-10T14:58:24Z</dcterms:created>
  <dcterms:modified xsi:type="dcterms:W3CDTF">2021-02-17T15:19:18Z</dcterms:modified>
</cp:coreProperties>
</file>