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r-clus-vfpdrd\drd_central_srb\ASB - DOE\DOE Road Safety\Pedal Cyclist Problem Profile 2014-2018\For publishing\"/>
    </mc:Choice>
  </mc:AlternateContent>
  <bookViews>
    <workbookView xWindow="0" yWindow="0" windowWidth="20490" windowHeight="7155" activeTab="1"/>
  </bookViews>
  <sheets>
    <sheet name="Cover" sheetId="9" r:id="rId1"/>
    <sheet name="Contents" sheetId="7" r:id="rId2"/>
    <sheet name="Trend" sheetId="1" r:id="rId3"/>
    <sheet name="KSIs by Road User Type" sheetId="2" r:id="rId4"/>
    <sheet name="Age and Gender" sheetId="3" r:id="rId5"/>
    <sheet name="When" sheetId="5" r:id="rId6"/>
    <sheet name="Why" sheetId="6" r:id="rId7"/>
    <sheet name="Where" sheetId="4" r:id="rId8"/>
    <sheet name="Settlements" sheetId="12" r:id="rId9"/>
    <sheet name="Unsafe" sheetId="11" r:id="rId10"/>
    <sheet name="UK Comparison" sheetId="8" r:id="rId11"/>
    <sheet name="Glossary" sheetId="10" r:id="rId1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0" i="3" l="1"/>
  <c r="D45" i="3"/>
  <c r="D46" i="3"/>
  <c r="D47" i="3"/>
  <c r="D48" i="3"/>
  <c r="D49" i="3"/>
  <c r="D44" i="3"/>
  <c r="T19" i="3" l="1"/>
  <c r="T20" i="3"/>
  <c r="T21" i="3"/>
  <c r="T22" i="3"/>
  <c r="T23" i="3"/>
  <c r="T24" i="3"/>
  <c r="T18" i="3"/>
  <c r="T12" i="3"/>
  <c r="T13" i="3"/>
  <c r="T14" i="3"/>
  <c r="T15" i="3"/>
  <c r="T16" i="3"/>
  <c r="T17" i="3"/>
  <c r="T11" i="3"/>
  <c r="T5" i="3"/>
  <c r="T6" i="3"/>
  <c r="T7" i="3"/>
  <c r="T8" i="3"/>
  <c r="T9" i="3"/>
  <c r="T10" i="3"/>
  <c r="T4" i="3"/>
  <c r="S24" i="3"/>
  <c r="R24" i="3"/>
  <c r="S23" i="3"/>
  <c r="R23" i="3"/>
  <c r="S22" i="3"/>
  <c r="R22" i="3"/>
  <c r="S21" i="3"/>
  <c r="R21" i="3"/>
  <c r="S20" i="3"/>
  <c r="R20" i="3"/>
  <c r="S19" i="3"/>
  <c r="R19" i="3"/>
  <c r="S18" i="3"/>
  <c r="R18" i="3"/>
  <c r="S17" i="3"/>
  <c r="R17" i="3"/>
  <c r="S16" i="3"/>
  <c r="R16" i="3"/>
  <c r="S15" i="3"/>
  <c r="R15" i="3"/>
  <c r="S14" i="3"/>
  <c r="R14" i="3"/>
  <c r="S13" i="3"/>
  <c r="R13" i="3"/>
  <c r="S12" i="3"/>
  <c r="R12" i="3"/>
  <c r="S11" i="3"/>
  <c r="R11" i="3"/>
  <c r="S10" i="3"/>
  <c r="R10" i="3"/>
  <c r="S9" i="3"/>
  <c r="R9" i="3"/>
  <c r="S8" i="3"/>
  <c r="R8" i="3"/>
  <c r="S7" i="3"/>
  <c r="R7" i="3"/>
  <c r="S6" i="3"/>
  <c r="R6" i="3"/>
  <c r="S5" i="3"/>
  <c r="R5" i="3"/>
  <c r="S4" i="3"/>
  <c r="R4" i="3"/>
  <c r="E5" i="1" l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4" i="1"/>
  <c r="B32" i="3" l="1"/>
  <c r="B34" i="3"/>
  <c r="B49" i="3"/>
  <c r="B48" i="3"/>
  <c r="B47" i="3"/>
  <c r="B46" i="3"/>
  <c r="B45" i="3"/>
  <c r="B44" i="3"/>
  <c r="B33" i="3"/>
  <c r="C33" i="3" l="1"/>
  <c r="B50" i="3"/>
  <c r="C44" i="3" s="1"/>
  <c r="C32" i="3"/>
  <c r="C47" i="3" l="1"/>
  <c r="C46" i="3"/>
  <c r="C45" i="3"/>
  <c r="C48" i="3"/>
  <c r="C49" i="3"/>
</calcChain>
</file>

<file path=xl/sharedStrings.xml><?xml version="1.0" encoding="utf-8"?>
<sst xmlns="http://schemas.openxmlformats.org/spreadsheetml/2006/main" count="621" uniqueCount="381">
  <si>
    <t>Killed</t>
  </si>
  <si>
    <t>Seriously injured</t>
  </si>
  <si>
    <t>Total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</si>
  <si>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</si>
  <si>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</si>
  <si>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</si>
  <si>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</si>
  <si>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</si>
  <si>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</si>
  <si>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</si>
  <si>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</si>
  <si>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</si>
  <si>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</si>
  <si>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</si>
  <si>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</si>
  <si>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</si>
  <si>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</si>
  <si>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KSI</t>
  </si>
  <si>
    <t>Seriously Injured</t>
  </si>
  <si>
    <t>KSIs</t>
  </si>
  <si>
    <t>2004/08</t>
  </si>
  <si>
    <t>% Difference</t>
  </si>
  <si>
    <t>Pedestrians</t>
  </si>
  <si>
    <t>Drivers of motor vehicles</t>
  </si>
  <si>
    <t>Motorcyclists</t>
  </si>
  <si>
    <t>Pedal cyclists</t>
  </si>
  <si>
    <t>Passengers</t>
  </si>
  <si>
    <t>Pillion passengers</t>
  </si>
  <si>
    <t>Other road users</t>
  </si>
  <si>
    <t>#</t>
  </si>
  <si>
    <t>%</t>
  </si>
  <si>
    <t>2004-2008</t>
  </si>
  <si>
    <t>Male</t>
  </si>
  <si>
    <t>0-15</t>
  </si>
  <si>
    <t>16-24</t>
  </si>
  <si>
    <t>25-34</t>
  </si>
  <si>
    <t>35-49</t>
  </si>
  <si>
    <t>50-64</t>
  </si>
  <si>
    <t>65+</t>
  </si>
  <si>
    <t>Female</t>
  </si>
  <si>
    <t>0-15 years</t>
  </si>
  <si>
    <t>16-24 years</t>
  </si>
  <si>
    <t>25-34 years</t>
  </si>
  <si>
    <t>35-49 years</t>
  </si>
  <si>
    <t>50-64 years</t>
  </si>
  <si>
    <t>65+ years</t>
  </si>
  <si>
    <t>Gender</t>
  </si>
  <si>
    <t>Age</t>
  </si>
  <si>
    <t>Urban</t>
  </si>
  <si>
    <t>Rural</t>
  </si>
  <si>
    <t>Location</t>
  </si>
  <si>
    <t>Motorway/Dual Carriageway</t>
  </si>
  <si>
    <t>All KSIs</t>
  </si>
  <si>
    <t>Severity</t>
  </si>
  <si>
    <t>30</t>
  </si>
  <si>
    <t>40</t>
  </si>
  <si>
    <t>50</t>
  </si>
  <si>
    <t>60</t>
  </si>
  <si>
    <t>70</t>
  </si>
  <si>
    <t>Speed Limit of the road</t>
  </si>
  <si>
    <t>Time</t>
  </si>
  <si>
    <t>Day of the Week</t>
  </si>
  <si>
    <t>Mon</t>
  </si>
  <si>
    <t>Tue</t>
  </si>
  <si>
    <t>Wed</t>
  </si>
  <si>
    <t>Thu</t>
  </si>
  <si>
    <t>Fri</t>
  </si>
  <si>
    <t>Sat</t>
  </si>
  <si>
    <t>Sun</t>
  </si>
  <si>
    <t>0701- 0900</t>
  </si>
  <si>
    <t>0901- 1100</t>
  </si>
  <si>
    <t>1101- 1300</t>
  </si>
  <si>
    <t>1301- 1500</t>
  </si>
  <si>
    <t>1501- 1700</t>
  </si>
  <si>
    <t>1701- 1900</t>
  </si>
  <si>
    <t>1901- 2100</t>
  </si>
  <si>
    <t>2101- 2300</t>
  </si>
  <si>
    <t>2301- 0100</t>
  </si>
  <si>
    <t>0101- 0300</t>
  </si>
  <si>
    <t>0301- 0500</t>
  </si>
  <si>
    <t>0501- 0700</t>
  </si>
  <si>
    <t>Key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</si>
  <si>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</si>
  <si>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</si>
  <si>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</si>
  <si>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</si>
  <si>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</si>
  <si>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</si>
  <si>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</si>
  <si>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</si>
  <si>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</si>
  <si>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</si>
  <si>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</si>
  <si>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</si>
  <si>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</si>
  <si>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Daylight</t>
  </si>
  <si>
    <t>Darkness</t>
  </si>
  <si>
    <t>Principal Causation Factor</t>
  </si>
  <si>
    <t>% KSIs</t>
  </si>
  <si>
    <t>Male KSIs</t>
  </si>
  <si>
    <t>Female KSIs</t>
  </si>
  <si>
    <t>Inattention or attention diverted</t>
  </si>
  <si>
    <t>Other driver/rider factor</t>
  </si>
  <si>
    <t>Turning right without care</t>
  </si>
  <si>
    <t>All other factors</t>
  </si>
  <si>
    <t>Casualty responsible</t>
  </si>
  <si>
    <t>Casualty not responsible</t>
  </si>
  <si>
    <t>% Responsible</t>
  </si>
  <si>
    <t>Trend</t>
  </si>
  <si>
    <t>Road User Type</t>
  </si>
  <si>
    <t>Age and Gender</t>
  </si>
  <si>
    <t>Where?</t>
  </si>
  <si>
    <t>When?</t>
  </si>
  <si>
    <t>Why?</t>
  </si>
  <si>
    <t>Table 1</t>
  </si>
  <si>
    <t xml:space="preserve">Table 3a: </t>
  </si>
  <si>
    <t xml:space="preserve">Table 3b: </t>
  </si>
  <si>
    <t xml:space="preserve">Table 4a: </t>
  </si>
  <si>
    <t xml:space="preserve">Table 4c: </t>
  </si>
  <si>
    <t xml:space="preserve">Table 4b: </t>
  </si>
  <si>
    <t xml:space="preserve">Table 5a: </t>
  </si>
  <si>
    <t xml:space="preserve">Table 5b: </t>
  </si>
  <si>
    <t xml:space="preserve">Table 5c: </t>
  </si>
  <si>
    <t xml:space="preserve">Table 6a: </t>
  </si>
  <si>
    <t xml:space="preserve">Table 6b: </t>
  </si>
  <si>
    <t xml:space="preserve">Table 2a: </t>
  </si>
  <si>
    <t>Table 2b:</t>
  </si>
  <si>
    <t xml:space="preserve">Table 3c: </t>
  </si>
  <si>
    <t xml:space="preserve">Table 4d: </t>
  </si>
  <si>
    <t xml:space="preserve">Table 6c: </t>
  </si>
  <si>
    <t>Home</t>
  </si>
  <si>
    <t>England</t>
  </si>
  <si>
    <t>Wales</t>
  </si>
  <si>
    <t>Scotland</t>
  </si>
  <si>
    <t>NI</t>
  </si>
  <si>
    <t>UK</t>
  </si>
  <si>
    <t>2002 -2006</t>
  </si>
  <si>
    <t>2003 -2007</t>
  </si>
  <si>
    <t>2004 -2008</t>
  </si>
  <si>
    <t>2005 -2009</t>
  </si>
  <si>
    <t>2006 -2010</t>
  </si>
  <si>
    <t>2007 -2011</t>
  </si>
  <si>
    <t>2008 -2012</t>
  </si>
  <si>
    <t>2009 -2013</t>
  </si>
  <si>
    <t>2010 -2014</t>
  </si>
  <si>
    <t>2011 -2015</t>
  </si>
  <si>
    <t>2012 -2016</t>
  </si>
  <si>
    <t>2013 -2017</t>
  </si>
  <si>
    <t xml:space="preserve">Table 2c: </t>
  </si>
  <si>
    <t>UK Comparison</t>
  </si>
  <si>
    <t>Glossary</t>
  </si>
  <si>
    <t>Term</t>
  </si>
  <si>
    <t>Explanation</t>
  </si>
  <si>
    <t>Car Occupants</t>
  </si>
  <si>
    <t>Persons in a car, light goods vehicle, car driven as taxi or hackney cab.</t>
  </si>
  <si>
    <t>Car Users</t>
  </si>
  <si>
    <t>Casualty</t>
  </si>
  <si>
    <t>A person who sustains a slight, serious or fatal injury.</t>
  </si>
  <si>
    <t>Children</t>
  </si>
  <si>
    <t>Persons under 16 years of age.</t>
  </si>
  <si>
    <t>Collisions</t>
  </si>
  <si>
    <t>Drivers under the age of 25</t>
  </si>
  <si>
    <t>Drivers aged under 25 of either a car, car used as taxi, hackney cab, or Light Goods Vehicle (LGV).</t>
  </si>
  <si>
    <t>Died within 30 days from injuries received in a collision.</t>
  </si>
  <si>
    <t>Drivers/riders of mopeds and motorcycles. Includes riders of two-wheeled motor vehicles, motorcycle combinations, scooters and mopeds.</t>
  </si>
  <si>
    <t>Not wearing a seatbelt</t>
  </si>
  <si>
    <t>Novice Driver</t>
  </si>
  <si>
    <t>Driver who has passed their Category B driving test within 24 months</t>
  </si>
  <si>
    <t>Drivers/riders of pedal cycles. Includes children riding toy cycles on the carriageway and the first rider of a tandem.</t>
  </si>
  <si>
    <t>Include children on scooters, roller skates or skateboards; children riding toy cycles on the footpath; persons pushing bicycles or other vehicles or operating pedestrian-controlled vehicles; persons leading or herding animals; occupants of prams or wheelchairs; people who alight safely from vehicles and are subsequently injured; persons pushing or pulling a vehicle; persons other than cyclists holding on to the back of a moving vehicle.</t>
  </si>
  <si>
    <t>Rural roads</t>
  </si>
  <si>
    <t>Serious Injury</t>
  </si>
  <si>
    <t>An injury for which a person is detained in hospital as an ‘in-patient’, or any of the following injuries whether or not the person is detained in hospital: fractures, concussion, internal injuries, crushings, burns, severe cuts and lacerations or severe general shock requiring medical treatment.</t>
  </si>
  <si>
    <t>Slight Injury</t>
  </si>
  <si>
    <t>An injury of a minor character such as a sprain, bruise or cut not judged to be severe or slight shock requiring roadside attention.</t>
  </si>
  <si>
    <t>Young People</t>
  </si>
  <si>
    <t xml:space="preserve">Persons aged 16 – 24 years. </t>
  </si>
  <si>
    <r>
      <t xml:space="preserve">Roads with a speed limit of greater than 40mph.  </t>
    </r>
    <r>
      <rPr>
        <i/>
        <sz val="11"/>
        <color rgb="FF000000"/>
        <rFont val="Calibri"/>
        <family val="2"/>
        <scheme val="minor"/>
      </rPr>
      <t>Please note: This data excludes motorways.</t>
    </r>
  </si>
  <si>
    <r>
      <t>Collisions involving personal injury occurring on the public highway (including footpaths) in which a vehicle is involved.</t>
    </r>
    <r>
      <rPr>
        <sz val="11"/>
        <color rgb="FF000000"/>
        <rFont val="Calibri"/>
        <family val="2"/>
        <scheme val="minor"/>
      </rPr>
      <t xml:space="preserve">
Collisions are categorised as either ‘Fatal’, ‘Serious’ or ‘Slight’ according to the most severely injured casualty.</t>
    </r>
  </si>
  <si>
    <t>Useful Information</t>
  </si>
  <si>
    <r>
      <t xml:space="preserve">Occupants of either a car, car used as taxi, hackney cab, or Light Goods Vehicle (LGV) who were not using a restraint.  
</t>
    </r>
    <r>
      <rPr>
        <i/>
        <sz val="11"/>
        <color rgb="FF000000"/>
        <rFont val="Calibri"/>
        <family val="2"/>
        <scheme val="minor"/>
      </rPr>
      <t>Please note:  This includes those who are exempt from wearing a restraint.</t>
    </r>
  </si>
  <si>
    <t>Traffic travelling above the speed limit</t>
  </si>
  <si>
    <t>Normal traffic even if travelling within the speed limit</t>
  </si>
  <si>
    <t>Base</t>
  </si>
  <si>
    <t>Every day**</t>
  </si>
  <si>
    <t>At least once a week</t>
  </si>
  <si>
    <t>At least once a month</t>
  </si>
  <si>
    <t>Once every 2-3 months</t>
  </si>
  <si>
    <t>Once every 6 months</t>
  </si>
  <si>
    <t>Once a year</t>
  </si>
  <si>
    <t>Varies according to time of year+</t>
  </si>
  <si>
    <t>Sample size</t>
  </si>
  <si>
    <t>+ Spontaneous answer</t>
  </si>
  <si>
    <t>If I did not have children with me</t>
  </si>
  <si>
    <t>If I did not have things to carry</t>
  </si>
  <si>
    <t>Living closer to services</t>
  </si>
  <si>
    <t>Slower traffic</t>
  </si>
  <si>
    <t>Less traffic</t>
  </si>
  <si>
    <t>Better weather</t>
  </si>
  <si>
    <t>Percentages sum to more than 100% due to multiple responses.</t>
  </si>
  <si>
    <t>Heavy traffic e.g. rush hour traffic</t>
  </si>
  <si>
    <t>Bad weather (e.g. wet or windy conditions)</t>
  </si>
  <si>
    <t>Reasons for feeling unsafe</t>
  </si>
  <si>
    <t xml:space="preserve"> </t>
  </si>
  <si>
    <t>Settlement Band</t>
  </si>
  <si>
    <t>Classification</t>
  </si>
  <si>
    <t>Examples</t>
  </si>
  <si>
    <t>Urban/Rural</t>
  </si>
  <si>
    <t>A</t>
  </si>
  <si>
    <t>Belfast</t>
  </si>
  <si>
    <t>Belfast City</t>
  </si>
  <si>
    <t>B</t>
  </si>
  <si>
    <t>Derry City</t>
  </si>
  <si>
    <t>C</t>
  </si>
  <si>
    <t xml:space="preserve">Large Town </t>
  </si>
  <si>
    <t>Bangor, Lisburn, Ballymena</t>
  </si>
  <si>
    <t>D</t>
  </si>
  <si>
    <t xml:space="preserve">Medium Town </t>
  </si>
  <si>
    <t>E</t>
  </si>
  <si>
    <t>Small Town</t>
  </si>
  <si>
    <t>F</t>
  </si>
  <si>
    <t>Intermediate Settlement</t>
  </si>
  <si>
    <t>G</t>
  </si>
  <si>
    <t>Village</t>
  </si>
  <si>
    <t>H</t>
  </si>
  <si>
    <t>Population less than 1,000</t>
  </si>
  <si>
    <t>-</t>
  </si>
  <si>
    <t>Open countryside</t>
  </si>
  <si>
    <t xml:space="preserve">Table 8a: </t>
  </si>
  <si>
    <t>Table 8b:</t>
  </si>
  <si>
    <t>Table 8c</t>
  </si>
  <si>
    <t xml:space="preserve">Table 9: </t>
  </si>
  <si>
    <t>Settlements</t>
  </si>
  <si>
    <t>Table 1: Pedal cyclist KSI casualties, 2004-2018</t>
  </si>
  <si>
    <t>Pedal cyclist KSI casualties, 2004-2018</t>
  </si>
  <si>
    <t>2014/18</t>
  </si>
  <si>
    <t xml:space="preserve">Table 2a: KSI casualties by road user type, 2004-2008 Vs 2014-2018 </t>
  </si>
  <si>
    <t xml:space="preserve">Table 2b: KSI casualties by road user type, 2013-2018 </t>
  </si>
  <si>
    <t>% Cyclist</t>
  </si>
  <si>
    <t>2014-2018</t>
  </si>
  <si>
    <t>Table 2c: Pedal cyclist KSIs as a proportion of all KSIs, 2002-2018 (Rolling Average)</t>
  </si>
  <si>
    <t xml:space="preserve">KSI casualties by road user type, 2004-2008 Vs 2014-2018 </t>
  </si>
  <si>
    <t xml:space="preserve">KSI casualties by road user type, 2013-2018 </t>
  </si>
  <si>
    <t>Pedal cyclist KSIs as a proportion of all KSIs, 2002-2018 (Rolling Average)</t>
  </si>
  <si>
    <t>2014-2018 %</t>
  </si>
  <si>
    <t>Miles Cycled %</t>
  </si>
  <si>
    <t>Table 3a: Pedal Cyclist KSIs by age and gender, 2004-2018</t>
  </si>
  <si>
    <t>Miles Cycled</t>
  </si>
  <si>
    <t>Table 3b: Pedal cyclist KSIs by gender, 2014-2018</t>
  </si>
  <si>
    <t>Table 3c: Pedal cyclist KSIs by age, 2014-2018</t>
  </si>
  <si>
    <t>Pedal Cyclist KSIs by age and gender, 2004-2018</t>
  </si>
  <si>
    <t>Pedal cyclist KSIs by gender, 2014-2018</t>
  </si>
  <si>
    <t>Pedal cyclist KSIs by age, 2014-2018</t>
  </si>
  <si>
    <t>1-2</t>
  </si>
  <si>
    <t>3-5</t>
  </si>
  <si>
    <t>6-8</t>
  </si>
  <si>
    <t>9-11</t>
  </si>
  <si>
    <t>12+</t>
  </si>
  <si>
    <t>Table 4a: Pedal cyclist KSI casualties by time of the day and day of the week, 2014-2018</t>
  </si>
  <si>
    <t>Table 4b: Pedal cyclist KSI casualties by age and time of the day, 2014-2018</t>
  </si>
  <si>
    <t>Pedal cyclist KSI casualties by age and time of the day, 2014-2018</t>
  </si>
  <si>
    <t>Pedal cyclist KSI casualties by month of the year, 2014-2018</t>
  </si>
  <si>
    <t>Table 4c: Pedal cyclist KSI casualties by month of the year and light conditions, 2014-2018</t>
  </si>
  <si>
    <t>Table 4d: Pedal cyclist KSI casualties by month and age, 2014-2018</t>
  </si>
  <si>
    <t>Pedal cyclist KSI casualties by month and age, 2014-2018</t>
  </si>
  <si>
    <t>Pedal cyclist KSI casualties by time of the day and day of the week, 2014-2018</t>
  </si>
  <si>
    <t xml:space="preserve"> Pedal cyclist KSI casualties by age and time of the day, 2014-2018</t>
  </si>
  <si>
    <t>Pedal cyclist KSI casualties by month of the year and light conditions, 2014-2018</t>
  </si>
  <si>
    <t>Crossing or entering road junction without care</t>
  </si>
  <si>
    <t>Emerging from minor road without care</t>
  </si>
  <si>
    <t>Overtaking on offside without care</t>
  </si>
  <si>
    <t>Emerging from private road/entrance without care</t>
  </si>
  <si>
    <t>Wrong course/position</t>
  </si>
  <si>
    <t>Driving too close</t>
  </si>
  <si>
    <t>Turning left without care</t>
  </si>
  <si>
    <t>Table 5a: Top Ten principal causes of pedal cyclist KSI casualties by gender, 2014-2018</t>
  </si>
  <si>
    <t>All other causations</t>
  </si>
  <si>
    <t>Table 5b: Top Ten principal causes of pedal cyclist KSI casualties by age, 2014-2018</t>
  </si>
  <si>
    <t>Top Ten principal causes of pedal cyclist KSI casualties by gender, 2014-2018</t>
  </si>
  <si>
    <t>Top Ten principal causes of pedal cyclist KSI casualties by age, 2014-2018</t>
  </si>
  <si>
    <t>Table 5c: Pedal cyclist KSI casualties by age and collision responsibility, 2014-2018</t>
  </si>
  <si>
    <t>Pedal cyclist KSI casualties by age and collision responsibility, 2014-2018</t>
  </si>
  <si>
    <t>Table 6a: Pedal cyclist KSIs by Location, 2014-2018</t>
  </si>
  <si>
    <t>Motorway/ Dual Carriageway</t>
  </si>
  <si>
    <t>Pedal cyclist KSIs</t>
  </si>
  <si>
    <t>Table 6b: Pedal cyclist KSIs by carriageway type and severity, 2014-2018</t>
  </si>
  <si>
    <t>Roundabout</t>
  </si>
  <si>
    <t>One way street</t>
  </si>
  <si>
    <t>Dual carriageway</t>
  </si>
  <si>
    <t>Single carriageway</t>
  </si>
  <si>
    <t>Slip road</t>
  </si>
  <si>
    <t>Table 6c: Pedal cyclist KSI casualties by severity and speed of the road, 2014-2018</t>
  </si>
  <si>
    <t>Pedal cyclist KSI casualties by severity and speed of the road, 2014-2018</t>
  </si>
  <si>
    <t>Pedal cyclist KSIs by carriageway type and severity, 2014-2018</t>
  </si>
  <si>
    <t>Pedal cyclist KSIs by Location, 2014-2018</t>
  </si>
  <si>
    <t>Table 8a: Cycled in the last 12 months by age and sex, 2016-2018</t>
  </si>
  <si>
    <t>Percent who have cycled in the last 12 months</t>
  </si>
  <si>
    <t>Age group</t>
  </si>
  <si>
    <t>All persons</t>
  </si>
  <si>
    <t>16-29</t>
  </si>
  <si>
    <t>30-59</t>
  </si>
  <si>
    <t>60+</t>
  </si>
  <si>
    <t>Source: Travel Survey for Northern Ireland, 2016-2018</t>
  </si>
  <si>
    <t>Frequency of cycling journeys (if cycled in last 12 months)</t>
  </si>
  <si>
    <t>At least once every 2-3 weeks</t>
  </si>
  <si>
    <t>How often do you cycle (if cycled in the last 12 months?</t>
  </si>
  <si>
    <t>* This question is only asked if the respondent is a cyclist i.e. has cycled in the last 12 months.  Includes all cycle journeys whether for leisure or with a purpose (e.g. travelling to work).  Only journeys where the bicycle is ridden independently are included i.e. it is not counted if the child is riding on a child seat on an adult's bicycle or if the child's bicycle is attached to an adult's bicycle.</t>
  </si>
  <si>
    <t>** "Every day" is selected if the respondent cycles every working day/school day but not at weekends as well as if they cycle every day.</t>
  </si>
  <si>
    <t>Table 8b: How often do you cycle?* 2016-2018</t>
  </si>
  <si>
    <t>Table 8c: What would encourage you to cycle more often? 2016-2018*</t>
  </si>
  <si>
    <t>Incentives to cycle more often</t>
  </si>
  <si>
    <t>More cycle lanes</t>
  </si>
  <si>
    <t>Cycle lanes separated from roads</t>
  </si>
  <si>
    <t>More pleasant cycling routes (e.g. greenways, by the river)</t>
  </si>
  <si>
    <t>Safer cycling routes **</t>
  </si>
  <si>
    <t>Time of year e.g. I cycle more often during summer</t>
  </si>
  <si>
    <t>Motorists who are more considerate to cyclists ***</t>
  </si>
  <si>
    <t>Better maintained roads</t>
  </si>
  <si>
    <t>Keeping cycle lanes clear (e.g. no parked cars)</t>
  </si>
  <si>
    <t>Better lighting on roads at night</t>
  </si>
  <si>
    <t>More bicycle docks so bicycle can be secured</t>
  </si>
  <si>
    <t>I already cycle as much as I can +</t>
  </si>
  <si>
    <t>Nothing would encourage me to cycle more often +</t>
  </si>
  <si>
    <t>Changing and showering facilities at destination</t>
  </si>
  <si>
    <t>If I was not worried about crime/personal safety</t>
  </si>
  <si>
    <t>Other</t>
  </si>
  <si>
    <t>*This question asked of those who had cycled during the last 12 months, and aged 16 and over giving a face to face interview.</t>
  </si>
  <si>
    <t>** Full answer option - Safer cycling routes (e.g. more markings, signs to distinguish cycle lanes)</t>
  </si>
  <si>
    <t>*** Full answer option - Motorists who are more considerate to cyclists (e.g. taking more care when overtaking)</t>
  </si>
  <si>
    <t>Table 8d: Which situations make you feel unsafe when cycling on the road? 2016-2018</t>
  </si>
  <si>
    <t>Motorists driving without consideration of cyclists **</t>
  </si>
  <si>
    <t>Buses or lorries</t>
  </si>
  <si>
    <t>If road condition is poor (e.g. potholes)</t>
  </si>
  <si>
    <t>Not enough cycle lanes</t>
  </si>
  <si>
    <t>Narrow roads</t>
  </si>
  <si>
    <t>If the roads are not well lit at night</t>
  </si>
  <si>
    <t>Cycle lanes not kept clear (e.g. parked cars)</t>
  </si>
  <si>
    <t>Roadworks</t>
  </si>
  <si>
    <t>Worry about crime/ personal safety</t>
  </si>
  <si>
    <t>I always feel safe cycling on the road +</t>
  </si>
  <si>
    <t>I never cycle on the road +</t>
  </si>
  <si>
    <t>** Full answer option - Motorists driving without consideration of cyclists (e.g. dangerous overtaking)</t>
  </si>
  <si>
    <t>Reasons why respondents feel unsafe when cycling on the road</t>
  </si>
  <si>
    <t>What would encourage you to cycle more often?</t>
  </si>
  <si>
    <t>Cycled in the last 12 months by age and sex, 2016-2018</t>
  </si>
  <si>
    <t>How often do you cycle?* 2016-2018</t>
  </si>
  <si>
    <t>What would encourage you to cycle more often? 2016-2018*</t>
  </si>
  <si>
    <t>Reasons Pedal Cyclists Feel Unsafe</t>
  </si>
  <si>
    <t>Table 8d</t>
  </si>
  <si>
    <t>Which situations make you feel unsafe when cycling on the road? 2016-2018</t>
  </si>
  <si>
    <t>Table 9: Pedal Cyclist KSIs as a proportion of all SIs by country (UK), 2014-2018</t>
  </si>
  <si>
    <t>Pedal Cyclist KSIs</t>
  </si>
  <si>
    <t>% Pedal Cyclist</t>
  </si>
  <si>
    <t>Pedal Cyclist KSIs as a proportion of all SIs by country (UK), 2014-2018</t>
  </si>
  <si>
    <t>Cookstown, Dungannon, Limavady</t>
  </si>
  <si>
    <t>Ballynahinch, Comber, Portstewart</t>
  </si>
  <si>
    <t xml:space="preserve"> Cullybacky, Moira, Waringstown</t>
  </si>
  <si>
    <t>Doagh, Magheralin, Sion Mills</t>
  </si>
  <si>
    <t>Ballybarnes, Gulladuff, Lisbane</t>
  </si>
  <si>
    <t>Pedal cyclist KSI casualties by settlement band, 2014-2018</t>
  </si>
  <si>
    <t>Pedal cyclists Killed</t>
  </si>
  <si>
    <t>Pedal cyclist KSI Collisions</t>
  </si>
  <si>
    <t>Pedal cyclist KSI</t>
  </si>
  <si>
    <t>Casualties</t>
  </si>
  <si>
    <t>Rate of pedal cyclist fatalities per 100,000 population</t>
  </si>
  <si>
    <t>Rate of pedal cyclist per 100,000 population</t>
  </si>
  <si>
    <t>Antrim &amp; Newtownabbey</t>
  </si>
  <si>
    <t>Ards &amp; North Down</t>
  </si>
  <si>
    <t>Armagh, Banbridge &amp; Craigavon</t>
  </si>
  <si>
    <t>Causeway Coast &amp; Glens</t>
  </si>
  <si>
    <t>Derry City &amp; Strabane</t>
  </si>
  <si>
    <t>Fermanagh &amp; Omagh</t>
  </si>
  <si>
    <t>Lisburn &amp; Castlereagh</t>
  </si>
  <si>
    <t>Mid &amp; East Antrim</t>
  </si>
  <si>
    <t>Mid Ulster</t>
  </si>
  <si>
    <t>Newry, Mourne &amp; Down</t>
  </si>
  <si>
    <t>Table 7b: Pedal cyclist KSI casualties by LGD and rate of pedal cyclist fatalities and KSIs, 2014-2018</t>
  </si>
  <si>
    <t>Table 7a: Pedal cyclist KSI casualties by settlement band, 2014-2018</t>
  </si>
  <si>
    <t xml:space="preserve">Table 7b: </t>
  </si>
  <si>
    <t>Pedal cyclist KSI casualties by LGD and rate of pedal cyclist fatalities and KSIs, 2014-2018</t>
  </si>
  <si>
    <t xml:space="preserve">Table 7a: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</si>
</sst>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###0"/>
    <numFmt numFmtId="165" formatCode="&quot; &quot;#,##0.00&quot; &quot;;&quot; (&quot;#,##0.00&quot;)&quot;;&quot; -&quot;00&quot; &quot;;&quot; &quot;@&quot; &quot;"/>
    <numFmt numFmtId="166" formatCode="&quot; &quot;#,##0.00&quot; &quot;;&quot;-&quot;#,##0.00&quot; &quot;;&quot; -&quot;00&quot; &quot;;&quot; &quot;@&quot; &quot;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Arial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color theme="0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u/>
      <sz val="10"/>
      <color indexed="12"/>
      <name val="Arial"/>
      <family val="2"/>
    </font>
    <font>
      <sz val="12"/>
      <name val="Arial"/>
      <family val="2"/>
    </font>
    <font>
      <sz val="12"/>
      <color rgb="FF000000"/>
      <name val="Arial"/>
      <family val="2"/>
    </font>
    <font>
      <b/>
      <sz val="12"/>
      <name val="Arial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sz val="11"/>
      <color rgb="FF78B832"/>
      <name val="Calibri"/>
      <family val="2"/>
    </font>
    <font>
      <sz val="11"/>
      <color rgb="FFFAA906"/>
      <name val="Calibri"/>
      <family val="2"/>
    </font>
    <font>
      <u/>
      <sz val="10"/>
      <color rgb="FF0000FF"/>
      <name val="Arial"/>
      <family val="2"/>
    </font>
    <font>
      <sz val="8"/>
      <name val="Courier"/>
      <family val="3"/>
    </font>
    <font>
      <sz val="10"/>
      <color rgb="FF000000"/>
      <name val="Arial"/>
      <family val="2"/>
    </font>
    <font>
      <sz val="8"/>
      <color rgb="FF000000"/>
      <name val="Courier"/>
      <family val="3"/>
    </font>
    <font>
      <b/>
      <sz val="18"/>
      <color theme="3"/>
      <name val="Calibri Light"/>
      <family val="2"/>
      <scheme val="major"/>
    </font>
    <font>
      <u/>
      <sz val="10.45"/>
      <color indexed="12"/>
      <name val="Arial"/>
      <family val="2"/>
    </font>
    <font>
      <u/>
      <sz val="12"/>
      <color theme="10"/>
      <name val="Arial"/>
      <family val="2"/>
    </font>
    <font>
      <u/>
      <sz val="10"/>
      <color theme="10"/>
      <name val="Arial"/>
      <family val="2"/>
    </font>
    <font>
      <i/>
      <sz val="11"/>
      <color rgb="FF000000"/>
      <name val="Calibri"/>
      <family val="2"/>
      <scheme val="minor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9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vertAlign val="superscript"/>
      <sz val="9"/>
      <name val="Calibri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EF5F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42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175">
    <xf numFmtId="0" fontId="0" fillId="0" borderId="0"/>
    <xf numFmtId="9" fontId="1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 applyNumberFormat="0" applyFill="0" applyBorder="0" applyAlignment="0" applyProtection="0"/>
    <xf numFmtId="0" fontId="14" fillId="0" borderId="17" applyNumberFormat="0" applyFill="0" applyAlignment="0" applyProtection="0"/>
    <xf numFmtId="0" fontId="15" fillId="0" borderId="18" applyNumberFormat="0" applyFill="0" applyAlignment="0" applyProtection="0"/>
    <xf numFmtId="0" fontId="16" fillId="0" borderId="19" applyNumberFormat="0" applyFill="0" applyAlignment="0" applyProtection="0"/>
    <xf numFmtId="0" fontId="16" fillId="0" borderId="0" applyNumberFormat="0" applyFill="0" applyBorder="0" applyAlignment="0" applyProtection="0"/>
    <xf numFmtId="0" fontId="17" fillId="10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0" applyNumberFormat="0" applyBorder="0" applyAlignment="0" applyProtection="0"/>
    <xf numFmtId="0" fontId="20" fillId="13" borderId="20" applyNumberFormat="0" applyAlignment="0" applyProtection="0"/>
    <xf numFmtId="0" fontId="21" fillId="14" borderId="21" applyNumberFormat="0" applyAlignment="0" applyProtection="0"/>
    <xf numFmtId="0" fontId="22" fillId="14" borderId="20" applyNumberFormat="0" applyAlignment="0" applyProtection="0"/>
    <xf numFmtId="0" fontId="23" fillId="0" borderId="22" applyNumberFormat="0" applyFill="0" applyAlignment="0" applyProtection="0"/>
    <xf numFmtId="0" fontId="24" fillId="15" borderId="23" applyNumberFormat="0" applyAlignment="0" applyProtection="0"/>
    <xf numFmtId="0" fontId="25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26" fillId="0" borderId="0" applyNumberFormat="0" applyFill="0" applyBorder="0" applyAlignment="0" applyProtection="0"/>
    <xf numFmtId="0" fontId="2" fillId="0" borderId="25" applyNumberFormat="0" applyFill="0" applyAlignment="0" applyProtection="0"/>
    <xf numFmtId="0" fontId="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3" fillId="40" borderId="0" applyNumberFormat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28" fillId="0" borderId="0"/>
    <xf numFmtId="0" fontId="28" fillId="0" borderId="0"/>
    <xf numFmtId="0" fontId="31" fillId="0" borderId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/>
    <xf numFmtId="0" fontId="29" fillId="0" borderId="0" applyNumberFormat="0" applyBorder="0" applyProtection="0"/>
    <xf numFmtId="0" fontId="36" fillId="0" borderId="0"/>
    <xf numFmtId="0" fontId="28" fillId="0" borderId="0"/>
    <xf numFmtId="0" fontId="29" fillId="0" borderId="0" applyNumberFormat="0" applyBorder="0" applyProtection="0"/>
    <xf numFmtId="0" fontId="36" fillId="0" borderId="0"/>
    <xf numFmtId="0" fontId="28" fillId="0" borderId="0"/>
    <xf numFmtId="0" fontId="37" fillId="0" borderId="0" applyNumberFormat="0" applyBorder="0" applyProtection="0"/>
    <xf numFmtId="9" fontId="31" fillId="0" borderId="0" applyFont="0" applyFill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37" fillId="0" borderId="0" applyNumberFormat="0" applyFont="0" applyBorder="0" applyProtection="0"/>
    <xf numFmtId="0" fontId="29" fillId="0" borderId="0" applyNumberFormat="0" applyBorder="0" applyProtection="0"/>
    <xf numFmtId="165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7" fillId="0" borderId="0" applyNumberFormat="0" applyBorder="0" applyProtection="0"/>
    <xf numFmtId="0" fontId="31" fillId="0" borderId="0" applyNumberFormat="0" applyFont="0" applyBorder="0" applyProtection="0"/>
    <xf numFmtId="0" fontId="38" fillId="0" borderId="0" applyNumberFormat="0" applyBorder="0" applyProtection="0"/>
    <xf numFmtId="0" fontId="29" fillId="0" borderId="0" applyNumberFormat="0" applyBorder="0" applyProtection="0"/>
    <xf numFmtId="0" fontId="31" fillId="0" borderId="0" applyNumberFormat="0" applyFont="0" applyBorder="0" applyProtection="0"/>
    <xf numFmtId="0" fontId="31" fillId="0" borderId="0" applyNumberFormat="0" applyFont="0" applyBorder="0" applyProtection="0"/>
    <xf numFmtId="0" fontId="38" fillId="0" borderId="0" applyNumberFormat="0" applyBorder="0" applyProtection="0"/>
    <xf numFmtId="0" fontId="29" fillId="0" borderId="0" applyNumberFormat="0" applyBorder="0" applyProtection="0"/>
    <xf numFmtId="0" fontId="31" fillId="0" borderId="0" applyNumberFormat="0" applyFont="0" applyBorder="0" applyProtection="0"/>
    <xf numFmtId="0" fontId="37" fillId="0" borderId="0" applyNumberFormat="0" applyBorder="0" applyProtection="0"/>
    <xf numFmtId="0" fontId="37" fillId="0" borderId="0" applyNumberFormat="0" applyBorder="0" applyProtection="0"/>
    <xf numFmtId="0" fontId="31" fillId="0" borderId="0" applyNumberFormat="0" applyBorder="0" applyProtection="0"/>
    <xf numFmtId="0" fontId="37" fillId="0" borderId="0" applyNumberFormat="0" applyBorder="0" applyProtection="0"/>
    <xf numFmtId="0" fontId="31" fillId="0" borderId="0" applyNumberFormat="0" applyFont="0" applyBorder="0" applyProtection="0"/>
    <xf numFmtId="0" fontId="1" fillId="0" borderId="0"/>
    <xf numFmtId="43" fontId="1" fillId="0" borderId="0" applyFon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0" fontId="4" fillId="0" borderId="0"/>
    <xf numFmtId="0" fontId="28" fillId="0" borderId="0"/>
    <xf numFmtId="0" fontId="28" fillId="0" borderId="0"/>
    <xf numFmtId="0" fontId="31" fillId="0" borderId="0"/>
    <xf numFmtId="43" fontId="1" fillId="0" borderId="0" applyFon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36" fillId="0" borderId="0"/>
    <xf numFmtId="0" fontId="28" fillId="0" borderId="0"/>
    <xf numFmtId="0" fontId="36" fillId="0" borderId="0"/>
    <xf numFmtId="0" fontId="28" fillId="0" borderId="0"/>
    <xf numFmtId="0" fontId="35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37" fillId="0" borderId="0" applyNumberFormat="0" applyFont="0" applyBorder="0" applyProtection="0"/>
    <xf numFmtId="0" fontId="3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9" fillId="0" borderId="0" applyNumberFormat="0" applyBorder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31" fillId="0" borderId="0" applyNumberFormat="0" applyBorder="0" applyProtection="0"/>
    <xf numFmtId="0" fontId="1" fillId="0" borderId="0"/>
    <xf numFmtId="0" fontId="28" fillId="0" borderId="0"/>
    <xf numFmtId="0" fontId="2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0" fontId="28" fillId="0" borderId="0"/>
    <xf numFmtId="0" fontId="31" fillId="0" borderId="0"/>
    <xf numFmtId="43" fontId="1" fillId="0" borderId="0" applyFon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/>
    <xf numFmtId="0" fontId="29" fillId="0" borderId="0" applyNumberFormat="0" applyBorder="0" applyProtection="0"/>
    <xf numFmtId="0" fontId="29" fillId="0" borderId="0" applyNumberFormat="0" applyBorder="0" applyProtection="0"/>
    <xf numFmtId="0" fontId="37" fillId="0" borderId="0" applyNumberFormat="0" applyBorder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41" fillId="0" borderId="0" applyNumberFormat="0" applyFill="0" applyBorder="0" applyAlignment="0" applyProtection="0"/>
    <xf numFmtId="0" fontId="4" fillId="0" borderId="0"/>
    <xf numFmtId="0" fontId="42" fillId="0" borderId="0" applyNumberFormat="0" applyFill="0" applyBorder="0" applyAlignment="0" applyProtection="0"/>
  </cellStyleXfs>
  <cellXfs count="372">
    <xf numFmtId="0" fontId="0" fillId="0" borderId="0" xfId="0"/>
    <xf numFmtId="0" fontId="2" fillId="0" borderId="0" xfId="0" applyFont="1"/>
    <xf numFmtId="164" fontId="0" fillId="0" borderId="0" xfId="0" applyNumberFormat="1"/>
    <xf numFmtId="164" fontId="3" fillId="0" borderId="0" xfId="0" applyNumberFormat="1" applyFont="1"/>
    <xf numFmtId="0" fontId="2" fillId="3" borderId="4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0" fillId="0" borderId="0" xfId="0" applyFont="1"/>
    <xf numFmtId="0" fontId="7" fillId="3" borderId="2" xfId="2" applyFont="1" applyFill="1" applyBorder="1" applyAlignment="1">
      <alignment horizontal="center" vertical="center" wrapText="1"/>
    </xf>
    <xf numFmtId="164" fontId="9" fillId="2" borderId="0" xfId="2" applyNumberFormat="1" applyFont="1" applyFill="1" applyBorder="1" applyAlignment="1">
      <alignment horizontal="center" vertical="center"/>
    </xf>
    <xf numFmtId="0" fontId="7" fillId="3" borderId="8" xfId="2" applyFont="1" applyFill="1" applyBorder="1" applyAlignment="1">
      <alignment horizontal="center" vertical="center" wrapText="1"/>
    </xf>
    <xf numFmtId="164" fontId="9" fillId="2" borderId="10" xfId="2" applyNumberFormat="1" applyFont="1" applyFill="1" applyBorder="1" applyAlignment="1">
      <alignment horizontal="center" vertical="center"/>
    </xf>
    <xf numFmtId="164" fontId="1" fillId="2" borderId="0" xfId="0" applyNumberFormat="1" applyFont="1" applyFill="1" applyBorder="1" applyAlignment="1">
      <alignment horizontal="center" vertical="center"/>
    </xf>
    <xf numFmtId="0" fontId="7" fillId="3" borderId="6" xfId="4" applyFont="1" applyFill="1" applyBorder="1" applyAlignment="1">
      <alignment wrapText="1"/>
    </xf>
    <xf numFmtId="0" fontId="7" fillId="3" borderId="5" xfId="4" applyFont="1" applyFill="1" applyBorder="1" applyAlignment="1">
      <alignment horizontal="center" vertical="center"/>
    </xf>
    <xf numFmtId="164" fontId="0" fillId="4" borderId="0" xfId="0" applyNumberFormat="1" applyFill="1" applyBorder="1" applyAlignment="1">
      <alignment horizontal="center" vertical="center"/>
    </xf>
    <xf numFmtId="9" fontId="0" fillId="4" borderId="0" xfId="1" applyFont="1" applyFill="1" applyBorder="1" applyAlignment="1">
      <alignment horizontal="center" vertical="center"/>
    </xf>
    <xf numFmtId="9" fontId="0" fillId="2" borderId="0" xfId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3" fillId="0" borderId="0" xfId="0" applyFont="1" applyFill="1" applyBorder="1"/>
    <xf numFmtId="0" fontId="10" fillId="0" borderId="0" xfId="5" applyFont="1" applyFill="1" applyBorder="1" applyAlignment="1">
      <alignment horizontal="left" vertical="top"/>
    </xf>
    <xf numFmtId="9" fontId="3" fillId="0" borderId="0" xfId="0" applyNumberFormat="1" applyFont="1" applyFill="1" applyBorder="1"/>
    <xf numFmtId="0" fontId="0" fillId="0" borderId="0" xfId="0" applyFill="1"/>
    <xf numFmtId="0" fontId="2" fillId="0" borderId="1" xfId="0" applyFont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/>
    </xf>
    <xf numFmtId="0" fontId="3" fillId="9" borderId="1" xfId="0" applyFont="1" applyFill="1" applyBorder="1" applyAlignment="1">
      <alignment horizontal="center" vertical="center"/>
    </xf>
    <xf numFmtId="0" fontId="2" fillId="0" borderId="1" xfId="0" applyFont="1" applyBorder="1"/>
    <xf numFmtId="16" fontId="0" fillId="0" borderId="1" xfId="0" quotePrefix="1" applyNumberFormat="1" applyFont="1" applyBorder="1" applyAlignment="1">
      <alignment horizontal="center" vertical="center"/>
    </xf>
    <xf numFmtId="17" fontId="0" fillId="0" borderId="1" xfId="0" quotePrefix="1" applyNumberFormat="1" applyFont="1" applyBorder="1" applyAlignment="1">
      <alignment horizontal="center" vertical="center"/>
    </xf>
    <xf numFmtId="0" fontId="7" fillId="0" borderId="1" xfId="7" applyFont="1" applyBorder="1" applyAlignment="1">
      <alignment horizontal="center" wrapText="1"/>
    </xf>
    <xf numFmtId="0" fontId="0" fillId="0" borderId="0" xfId="0" applyFont="1" applyBorder="1"/>
    <xf numFmtId="0" fontId="2" fillId="3" borderId="2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164" fontId="1" fillId="4" borderId="0" xfId="0" applyNumberFormat="1" applyFont="1" applyFill="1" applyBorder="1" applyAlignment="1">
      <alignment horizontal="center" vertical="center"/>
    </xf>
    <xf numFmtId="9" fontId="2" fillId="2" borderId="13" xfId="1" applyFont="1" applyFill="1" applyBorder="1" applyAlignment="1">
      <alignment horizontal="center" vertical="center"/>
    </xf>
    <xf numFmtId="164" fontId="2" fillId="2" borderId="12" xfId="0" applyNumberFormat="1" applyFont="1" applyFill="1" applyBorder="1" applyAlignment="1">
      <alignment horizontal="center" vertical="center"/>
    </xf>
    <xf numFmtId="0" fontId="9" fillId="4" borderId="10" xfId="8" applyFont="1" applyFill="1" applyBorder="1" applyAlignment="1">
      <alignment horizontal="left" vertical="top" wrapText="1"/>
    </xf>
    <xf numFmtId="0" fontId="9" fillId="2" borderId="10" xfId="8" applyFont="1" applyFill="1" applyBorder="1" applyAlignment="1">
      <alignment horizontal="left" vertical="top" wrapText="1"/>
    </xf>
    <xf numFmtId="0" fontId="9" fillId="2" borderId="6" xfId="8" applyFont="1" applyFill="1" applyBorder="1" applyAlignment="1">
      <alignment horizontal="left" vertical="top" wrapText="1"/>
    </xf>
    <xf numFmtId="0" fontId="9" fillId="2" borderId="10" xfId="7" applyFont="1" applyFill="1" applyBorder="1" applyAlignment="1">
      <alignment horizontal="left" vertical="top" wrapText="1"/>
    </xf>
    <xf numFmtId="0" fontId="9" fillId="4" borderId="10" xfId="7" applyFont="1" applyFill="1" applyBorder="1" applyAlignment="1">
      <alignment horizontal="left" vertical="top" wrapText="1"/>
    </xf>
    <xf numFmtId="0" fontId="7" fillId="2" borderId="12" xfId="7" applyFont="1" applyFill="1" applyBorder="1" applyAlignment="1">
      <alignment horizontal="left" vertical="top" wrapText="1"/>
    </xf>
    <xf numFmtId="0" fontId="9" fillId="2" borderId="10" xfId="4" applyFont="1" applyFill="1" applyBorder="1" applyAlignment="1">
      <alignment horizontal="left" vertical="top" wrapText="1"/>
    </xf>
    <xf numFmtId="0" fontId="9" fillId="4" borderId="10" xfId="4" applyFont="1" applyFill="1" applyBorder="1" applyAlignment="1">
      <alignment horizontal="left" vertical="top" wrapText="1"/>
    </xf>
    <xf numFmtId="0" fontId="7" fillId="2" borderId="12" xfId="4" applyFont="1" applyFill="1" applyBorder="1" applyAlignment="1">
      <alignment horizontal="left" vertical="top" wrapText="1"/>
    </xf>
    <xf numFmtId="164" fontId="9" fillId="4" borderId="10" xfId="2" applyNumberFormat="1" applyFont="1" applyFill="1" applyBorder="1" applyAlignment="1">
      <alignment horizontal="center" vertical="center"/>
    </xf>
    <xf numFmtId="164" fontId="9" fillId="4" borderId="0" xfId="2" applyNumberFormat="1" applyFont="1" applyFill="1" applyBorder="1" applyAlignment="1">
      <alignment horizontal="center" vertical="center"/>
    </xf>
    <xf numFmtId="0" fontId="7" fillId="3" borderId="12" xfId="2" applyFont="1" applyFill="1" applyBorder="1" applyAlignment="1">
      <alignment horizontal="center" vertical="center" wrapText="1"/>
    </xf>
    <xf numFmtId="0" fontId="7" fillId="3" borderId="13" xfId="2" applyFont="1" applyFill="1" applyBorder="1" applyAlignment="1">
      <alignment horizontal="center" vertical="center" wrapText="1"/>
    </xf>
    <xf numFmtId="164" fontId="9" fillId="4" borderId="11" xfId="2" applyNumberFormat="1" applyFont="1" applyFill="1" applyBorder="1" applyAlignment="1">
      <alignment horizontal="center" vertical="center"/>
    </xf>
    <xf numFmtId="164" fontId="9" fillId="2" borderId="11" xfId="2" applyNumberFormat="1" applyFont="1" applyFill="1" applyBorder="1" applyAlignment="1">
      <alignment horizontal="center" vertical="center"/>
    </xf>
    <xf numFmtId="0" fontId="9" fillId="3" borderId="1" xfId="2" applyFont="1" applyFill="1" applyBorder="1" applyAlignment="1">
      <alignment wrapText="1"/>
    </xf>
    <xf numFmtId="0" fontId="9" fillId="4" borderId="15" xfId="2" applyFont="1" applyFill="1" applyBorder="1" applyAlignment="1">
      <alignment horizontal="left" vertical="center"/>
    </xf>
    <xf numFmtId="0" fontId="9" fillId="2" borderId="15" xfId="2" applyFont="1" applyFill="1" applyBorder="1" applyAlignment="1">
      <alignment horizontal="left" vertical="center"/>
    </xf>
    <xf numFmtId="0" fontId="13" fillId="0" borderId="0" xfId="9"/>
    <xf numFmtId="164" fontId="0" fillId="2" borderId="2" xfId="0" applyNumberFormat="1" applyFill="1" applyBorder="1" applyAlignment="1">
      <alignment horizontal="center" vertical="center"/>
    </xf>
    <xf numFmtId="0" fontId="9" fillId="3" borderId="6" xfId="2" applyFont="1" applyFill="1" applyBorder="1" applyAlignment="1">
      <alignment wrapText="1"/>
    </xf>
    <xf numFmtId="0" fontId="9" fillId="3" borderId="8" xfId="2" applyFont="1" applyFill="1" applyBorder="1" applyAlignment="1">
      <alignment wrapText="1"/>
    </xf>
    <xf numFmtId="0" fontId="0" fillId="0" borderId="3" xfId="0" applyFont="1" applyFill="1" applyBorder="1" applyAlignment="1">
      <alignment horizontal="left" vertical="center" wrapText="1"/>
    </xf>
    <xf numFmtId="0" fontId="30" fillId="4" borderId="0" xfId="0" applyFont="1" applyFill="1" applyBorder="1"/>
    <xf numFmtId="0" fontId="0" fillId="41" borderId="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left" vertical="center" wrapText="1"/>
    </xf>
    <xf numFmtId="0" fontId="5" fillId="42" borderId="26" xfId="0" applyFont="1" applyFill="1" applyBorder="1" applyAlignment="1">
      <alignment horizontal="left" vertical="center" wrapText="1"/>
    </xf>
    <xf numFmtId="0" fontId="0" fillId="41" borderId="0" xfId="0" applyFont="1" applyFill="1" applyAlignment="1">
      <alignment horizontal="left" vertical="center" wrapText="1"/>
    </xf>
    <xf numFmtId="0" fontId="2" fillId="0" borderId="1" xfId="0" applyFont="1" applyBorder="1" applyAlignment="1">
      <alignment vertical="center"/>
    </xf>
    <xf numFmtId="0" fontId="2" fillId="0" borderId="0" xfId="0" applyFont="1" applyFill="1"/>
    <xf numFmtId="0" fontId="3" fillId="0" borderId="0" xfId="0" applyFont="1" applyFill="1" applyBorder="1" applyAlignment="1">
      <alignment horizontal="center" vertical="top" wrapText="1"/>
    </xf>
    <xf numFmtId="0" fontId="13" fillId="0" borderId="0" xfId="9" applyFont="1"/>
    <xf numFmtId="0" fontId="5" fillId="0" borderId="0" xfId="0" applyFont="1"/>
    <xf numFmtId="0" fontId="8" fillId="0" borderId="0" xfId="0" applyFont="1"/>
    <xf numFmtId="0" fontId="0" fillId="0" borderId="0" xfId="0" applyFont="1" applyFill="1"/>
    <xf numFmtId="10" fontId="0" fillId="0" borderId="0" xfId="0" applyNumberFormat="1" applyFont="1"/>
    <xf numFmtId="9" fontId="11" fillId="45" borderId="0" xfId="0" applyNumberFormat="1" applyFont="1" applyFill="1" applyBorder="1" applyAlignment="1">
      <alignment horizontal="center" vertical="center" wrapText="1"/>
    </xf>
    <xf numFmtId="0" fontId="12" fillId="43" borderId="2" xfId="0" applyFont="1" applyFill="1" applyBorder="1" applyAlignment="1">
      <alignment horizontal="center" vertical="center" wrapText="1"/>
    </xf>
    <xf numFmtId="0" fontId="12" fillId="43" borderId="13" xfId="0" applyFont="1" applyFill="1" applyBorder="1" applyAlignment="1">
      <alignment horizontal="center" vertical="center" wrapText="1"/>
    </xf>
    <xf numFmtId="9" fontId="11" fillId="44" borderId="7" xfId="0" applyNumberFormat="1" applyFont="1" applyFill="1" applyBorder="1" applyAlignment="1">
      <alignment horizontal="center" vertical="center" wrapText="1"/>
    </xf>
    <xf numFmtId="9" fontId="12" fillId="44" borderId="9" xfId="0" applyNumberFormat="1" applyFont="1" applyFill="1" applyBorder="1" applyAlignment="1">
      <alignment horizontal="center" vertical="center" wrapText="1"/>
    </xf>
    <xf numFmtId="0" fontId="12" fillId="43" borderId="7" xfId="0" applyFont="1" applyFill="1" applyBorder="1" applyAlignment="1">
      <alignment horizontal="center" vertical="center" wrapText="1"/>
    </xf>
    <xf numFmtId="0" fontId="12" fillId="43" borderId="9" xfId="0" applyFont="1" applyFill="1" applyBorder="1" applyAlignment="1">
      <alignment horizontal="center" vertical="center" wrapText="1"/>
    </xf>
    <xf numFmtId="0" fontId="0" fillId="2" borderId="6" xfId="0" applyFill="1" applyBorder="1"/>
    <xf numFmtId="164" fontId="0" fillId="2" borderId="5" xfId="0" applyNumberFormat="1" applyFill="1" applyBorder="1" applyAlignment="1">
      <alignment horizontal="center" vertical="center"/>
    </xf>
    <xf numFmtId="9" fontId="0" fillId="2" borderId="5" xfId="1" applyFont="1" applyFill="1" applyBorder="1" applyAlignment="1">
      <alignment horizontal="center" vertical="center"/>
    </xf>
    <xf numFmtId="0" fontId="0" fillId="4" borderId="8" xfId="0" applyFill="1" applyBorder="1"/>
    <xf numFmtId="164" fontId="0" fillId="4" borderId="4" xfId="0" applyNumberFormat="1" applyFill="1" applyBorder="1" applyAlignment="1">
      <alignment horizontal="center" vertical="center"/>
    </xf>
    <xf numFmtId="9" fontId="0" fillId="4" borderId="4" xfId="1" applyFont="1" applyFill="1" applyBorder="1" applyAlignment="1">
      <alignment horizontal="center" vertical="center"/>
    </xf>
    <xf numFmtId="9" fontId="11" fillId="45" borderId="9" xfId="0" applyNumberFormat="1" applyFont="1" applyFill="1" applyBorder="1" applyAlignment="1">
      <alignment horizontal="center" vertical="center" wrapText="1"/>
    </xf>
    <xf numFmtId="9" fontId="12" fillId="44" borderId="13" xfId="0" applyNumberFormat="1" applyFont="1" applyFill="1" applyBorder="1" applyAlignment="1">
      <alignment horizontal="center" vertical="center" wrapText="1"/>
    </xf>
    <xf numFmtId="0" fontId="9" fillId="2" borderId="6" xfId="4" applyFont="1" applyFill="1" applyBorder="1" applyAlignment="1">
      <alignment horizontal="left" vertical="top" wrapText="1"/>
    </xf>
    <xf numFmtId="0" fontId="9" fillId="4" borderId="8" xfId="4" applyFont="1" applyFill="1" applyBorder="1" applyAlignment="1">
      <alignment horizontal="left" vertical="top" wrapText="1"/>
    </xf>
    <xf numFmtId="0" fontId="8" fillId="0" borderId="0" xfId="9" applyFont="1"/>
    <xf numFmtId="0" fontId="2" fillId="3" borderId="8" xfId="0" applyFont="1" applyFill="1" applyBorder="1" applyAlignment="1">
      <alignment horizontal="center" vertical="center"/>
    </xf>
    <xf numFmtId="164" fontId="2" fillId="2" borderId="2" xfId="0" applyNumberFormat="1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9" fillId="4" borderId="16" xfId="2" applyFont="1" applyFill="1" applyBorder="1" applyAlignment="1">
      <alignment horizontal="left" vertical="center"/>
    </xf>
    <xf numFmtId="164" fontId="9" fillId="4" borderId="8" xfId="2" applyNumberFormat="1" applyFont="1" applyFill="1" applyBorder="1" applyAlignment="1">
      <alignment horizontal="center" vertical="center"/>
    </xf>
    <xf numFmtId="164" fontId="9" fillId="4" borderId="4" xfId="2" applyNumberFormat="1" applyFont="1" applyFill="1" applyBorder="1" applyAlignment="1">
      <alignment horizontal="center" vertical="center"/>
    </xf>
    <xf numFmtId="164" fontId="9" fillId="4" borderId="9" xfId="2" applyNumberFormat="1" applyFont="1" applyFill="1" applyBorder="1" applyAlignment="1">
      <alignment horizontal="center" vertical="center"/>
    </xf>
    <xf numFmtId="0" fontId="11" fillId="45" borderId="10" xfId="0" applyFont="1" applyFill="1" applyBorder="1" applyAlignment="1">
      <alignment horizontal="center" vertical="center"/>
    </xf>
    <xf numFmtId="9" fontId="11" fillId="45" borderId="11" xfId="0" applyNumberFormat="1" applyFont="1" applyFill="1" applyBorder="1" applyAlignment="1">
      <alignment horizontal="center" vertical="center"/>
    </xf>
    <xf numFmtId="0" fontId="11" fillId="44" borderId="10" xfId="0" applyFont="1" applyFill="1" applyBorder="1" applyAlignment="1">
      <alignment horizontal="center" vertical="center"/>
    </xf>
    <xf numFmtId="9" fontId="11" fillId="44" borderId="11" xfId="0" applyNumberFormat="1" applyFont="1" applyFill="1" applyBorder="1" applyAlignment="1">
      <alignment horizontal="center" vertical="center"/>
    </xf>
    <xf numFmtId="0" fontId="12" fillId="44" borderId="12" xfId="0" applyFont="1" applyFill="1" applyBorder="1" applyAlignment="1">
      <alignment horizontal="center" vertical="center"/>
    </xf>
    <xf numFmtId="0" fontId="12" fillId="44" borderId="13" xfId="0" applyFont="1" applyFill="1" applyBorder="1" applyAlignment="1">
      <alignment horizontal="center" vertical="center"/>
    </xf>
    <xf numFmtId="0" fontId="11" fillId="45" borderId="0" xfId="0" applyFont="1" applyFill="1" applyBorder="1" applyAlignment="1">
      <alignment horizontal="center" vertical="center"/>
    </xf>
    <xf numFmtId="0" fontId="11" fillId="44" borderId="0" xfId="0" applyFont="1" applyFill="1" applyBorder="1" applyAlignment="1">
      <alignment horizontal="center" vertical="center"/>
    </xf>
    <xf numFmtId="3" fontId="11" fillId="44" borderId="0" xfId="0" applyNumberFormat="1" applyFont="1" applyFill="1" applyBorder="1" applyAlignment="1">
      <alignment horizontal="center" vertical="center"/>
    </xf>
    <xf numFmtId="3" fontId="12" fillId="44" borderId="2" xfId="0" applyNumberFormat="1" applyFont="1" applyFill="1" applyBorder="1" applyAlignment="1">
      <alignment horizontal="center" vertical="center"/>
    </xf>
    <xf numFmtId="9" fontId="12" fillId="44" borderId="13" xfId="0" applyNumberFormat="1" applyFont="1" applyFill="1" applyBorder="1" applyAlignment="1">
      <alignment horizontal="center" vertical="center"/>
    </xf>
    <xf numFmtId="3" fontId="12" fillId="44" borderId="12" xfId="0" applyNumberFormat="1" applyFont="1" applyFill="1" applyBorder="1" applyAlignment="1">
      <alignment horizontal="center" vertical="center"/>
    </xf>
    <xf numFmtId="0" fontId="9" fillId="4" borderId="10" xfId="3" applyFont="1" applyFill="1" applyBorder="1" applyAlignment="1">
      <alignment horizontal="left" vertical="center" wrapText="1"/>
    </xf>
    <xf numFmtId="0" fontId="9" fillId="2" borderId="10" xfId="3" applyFont="1" applyFill="1" applyBorder="1" applyAlignment="1">
      <alignment horizontal="left" vertical="center" wrapText="1"/>
    </xf>
    <xf numFmtId="0" fontId="7" fillId="2" borderId="12" xfId="3" applyFont="1" applyFill="1" applyBorder="1" applyAlignment="1">
      <alignment horizontal="left" vertical="center" wrapText="1"/>
    </xf>
    <xf numFmtId="0" fontId="11" fillId="44" borderId="5" xfId="0" applyFont="1" applyFill="1" applyBorder="1" applyAlignment="1">
      <alignment horizontal="center" vertical="center"/>
    </xf>
    <xf numFmtId="0" fontId="11" fillId="44" borderId="7" xfId="0" applyFont="1" applyFill="1" applyBorder="1" applyAlignment="1">
      <alignment horizontal="center" vertical="center" wrapText="1"/>
    </xf>
    <xf numFmtId="3" fontId="11" fillId="45" borderId="4" xfId="0" applyNumberFormat="1" applyFont="1" applyFill="1" applyBorder="1" applyAlignment="1">
      <alignment horizontal="center" vertical="center"/>
    </xf>
    <xf numFmtId="0" fontId="11" fillId="45" borderId="9" xfId="0" applyFont="1" applyFill="1" applyBorder="1" applyAlignment="1">
      <alignment horizontal="center" vertical="center" wrapText="1"/>
    </xf>
    <xf numFmtId="9" fontId="12" fillId="44" borderId="2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wrapText="1"/>
    </xf>
    <xf numFmtId="0" fontId="11" fillId="44" borderId="14" xfId="0" applyFont="1" applyFill="1" applyBorder="1" applyAlignment="1">
      <alignment horizontal="left" vertical="center"/>
    </xf>
    <xf numFmtId="0" fontId="11" fillId="45" borderId="16" xfId="0" applyFont="1" applyFill="1" applyBorder="1" applyAlignment="1">
      <alignment horizontal="left" vertical="center"/>
    </xf>
    <xf numFmtId="0" fontId="12" fillId="44" borderId="16" xfId="0" applyFont="1" applyFill="1" applyBorder="1" applyAlignment="1">
      <alignment horizontal="left" vertical="center"/>
    </xf>
    <xf numFmtId="0" fontId="7" fillId="2" borderId="6" xfId="4" applyFont="1" applyFill="1" applyBorder="1" applyAlignment="1">
      <alignment vertical="top" wrapText="1"/>
    </xf>
    <xf numFmtId="0" fontId="7" fillId="2" borderId="10" xfId="4" applyFont="1" applyFill="1" applyBorder="1" applyAlignment="1">
      <alignment vertical="top" wrapText="1"/>
    </xf>
    <xf numFmtId="0" fontId="7" fillId="2" borderId="8" xfId="4" applyFont="1" applyFill="1" applyBorder="1" applyAlignment="1">
      <alignment vertical="top" wrapText="1"/>
    </xf>
    <xf numFmtId="0" fontId="7" fillId="4" borderId="10" xfId="4" applyFont="1" applyFill="1" applyBorder="1" applyAlignment="1">
      <alignment vertical="top" wrapText="1"/>
    </xf>
    <xf numFmtId="0" fontId="7" fillId="4" borderId="8" xfId="4" applyFont="1" applyFill="1" applyBorder="1" applyAlignment="1">
      <alignment vertical="top" wrapText="1"/>
    </xf>
    <xf numFmtId="0" fontId="7" fillId="3" borderId="13" xfId="4" applyFont="1" applyFill="1" applyBorder="1" applyAlignment="1">
      <alignment wrapText="1"/>
    </xf>
    <xf numFmtId="0" fontId="7" fillId="4" borderId="5" xfId="4" applyFont="1" applyFill="1" applyBorder="1" applyAlignment="1">
      <alignment vertical="top" wrapText="1"/>
    </xf>
    <xf numFmtId="9" fontId="11" fillId="45" borderId="14" xfId="0" applyNumberFormat="1" applyFont="1" applyFill="1" applyBorder="1" applyAlignment="1">
      <alignment horizontal="center" vertical="center" wrapText="1"/>
    </xf>
    <xf numFmtId="9" fontId="11" fillId="45" borderId="15" xfId="0" applyNumberFormat="1" applyFont="1" applyFill="1" applyBorder="1" applyAlignment="1">
      <alignment horizontal="center" vertical="center" wrapText="1"/>
    </xf>
    <xf numFmtId="0" fontId="9" fillId="2" borderId="0" xfId="4" applyFont="1" applyFill="1" applyBorder="1" applyAlignment="1">
      <alignment horizontal="left" vertical="top" wrapText="1"/>
    </xf>
    <xf numFmtId="0" fontId="7" fillId="2" borderId="4" xfId="4" applyFont="1" applyFill="1" applyBorder="1" applyAlignment="1">
      <alignment horizontal="left" vertical="top" wrapText="1"/>
    </xf>
    <xf numFmtId="0" fontId="9" fillId="4" borderId="5" xfId="4" applyFont="1" applyFill="1" applyBorder="1" applyAlignment="1">
      <alignment horizontal="left" vertical="top" wrapText="1"/>
    </xf>
    <xf numFmtId="0" fontId="9" fillId="4" borderId="0" xfId="4" applyFont="1" applyFill="1" applyBorder="1" applyAlignment="1">
      <alignment horizontal="left" vertical="top" wrapText="1"/>
    </xf>
    <xf numFmtId="0" fontId="7" fillId="4" borderId="4" xfId="4" applyFont="1" applyFill="1" applyBorder="1" applyAlignment="1">
      <alignment horizontal="left" vertical="top" wrapText="1"/>
    </xf>
    <xf numFmtId="0" fontId="7" fillId="3" borderId="6" xfId="4" applyFont="1" applyFill="1" applyBorder="1" applyAlignment="1">
      <alignment horizontal="center" vertical="center"/>
    </xf>
    <xf numFmtId="0" fontId="7" fillId="3" borderId="7" xfId="4" applyFont="1" applyFill="1" applyBorder="1" applyAlignment="1">
      <alignment horizontal="center" vertical="center"/>
    </xf>
    <xf numFmtId="0" fontId="8" fillId="3" borderId="6" xfId="4" applyFont="1" applyFill="1" applyBorder="1" applyAlignment="1">
      <alignment horizontal="center" vertical="center"/>
    </xf>
    <xf numFmtId="0" fontId="11" fillId="44" borderId="6" xfId="0" applyFont="1" applyFill="1" applyBorder="1" applyAlignment="1">
      <alignment horizontal="center" vertical="center"/>
    </xf>
    <xf numFmtId="0" fontId="11" fillId="44" borderId="7" xfId="0" applyFont="1" applyFill="1" applyBorder="1" applyAlignment="1">
      <alignment horizontal="center" vertical="center"/>
    </xf>
    <xf numFmtId="0" fontId="11" fillId="44" borderId="11" xfId="0" applyFont="1" applyFill="1" applyBorder="1" applyAlignment="1">
      <alignment horizontal="center" vertical="center"/>
    </xf>
    <xf numFmtId="0" fontId="12" fillId="44" borderId="8" xfId="0" applyFont="1" applyFill="1" applyBorder="1" applyAlignment="1">
      <alignment horizontal="center" vertical="center"/>
    </xf>
    <xf numFmtId="0" fontId="12" fillId="44" borderId="4" xfId="0" applyFont="1" applyFill="1" applyBorder="1" applyAlignment="1">
      <alignment horizontal="center" vertical="center"/>
    </xf>
    <xf numFmtId="0" fontId="12" fillId="44" borderId="9" xfId="0" applyFont="1" applyFill="1" applyBorder="1" applyAlignment="1">
      <alignment horizontal="center" vertical="center"/>
    </xf>
    <xf numFmtId="0" fontId="0" fillId="44" borderId="6" xfId="0" applyFill="1" applyBorder="1" applyAlignment="1">
      <alignment horizontal="center" vertical="center"/>
    </xf>
    <xf numFmtId="0" fontId="0" fillId="44" borderId="10" xfId="0" applyFill="1" applyBorder="1" applyAlignment="1">
      <alignment horizontal="center" vertical="center"/>
    </xf>
    <xf numFmtId="3" fontId="2" fillId="44" borderId="8" xfId="0" applyNumberFormat="1" applyFont="1" applyFill="1" applyBorder="1" applyAlignment="1">
      <alignment horizontal="center" vertical="center"/>
    </xf>
    <xf numFmtId="9" fontId="11" fillId="44" borderId="14" xfId="0" applyNumberFormat="1" applyFont="1" applyFill="1" applyBorder="1" applyAlignment="1">
      <alignment horizontal="center" vertical="center" wrapText="1"/>
    </xf>
    <xf numFmtId="9" fontId="11" fillId="44" borderId="15" xfId="0" applyNumberFormat="1" applyFont="1" applyFill="1" applyBorder="1" applyAlignment="1">
      <alignment horizontal="center" vertical="center" wrapText="1"/>
    </xf>
    <xf numFmtId="9" fontId="12" fillId="44" borderId="16" xfId="0" applyNumberFormat="1" applyFont="1" applyFill="1" applyBorder="1" applyAlignment="1">
      <alignment horizontal="center" vertical="center" wrapText="1"/>
    </xf>
    <xf numFmtId="0" fontId="11" fillId="45" borderId="6" xfId="0" applyFont="1" applyFill="1" applyBorder="1" applyAlignment="1">
      <alignment horizontal="center" vertical="center"/>
    </xf>
    <xf numFmtId="0" fontId="11" fillId="45" borderId="5" xfId="0" applyFont="1" applyFill="1" applyBorder="1" applyAlignment="1">
      <alignment horizontal="center" vertical="center"/>
    </xf>
    <xf numFmtId="0" fontId="11" fillId="45" borderId="7" xfId="0" applyFont="1" applyFill="1" applyBorder="1" applyAlignment="1">
      <alignment horizontal="center" vertical="center"/>
    </xf>
    <xf numFmtId="0" fontId="11" fillId="45" borderId="11" xfId="0" applyFont="1" applyFill="1" applyBorder="1" applyAlignment="1">
      <alignment horizontal="center" vertical="center"/>
    </xf>
    <xf numFmtId="0" fontId="12" fillId="45" borderId="8" xfId="0" applyFont="1" applyFill="1" applyBorder="1" applyAlignment="1">
      <alignment horizontal="center" vertical="center"/>
    </xf>
    <xf numFmtId="0" fontId="12" fillId="45" borderId="4" xfId="0" applyFont="1" applyFill="1" applyBorder="1" applyAlignment="1">
      <alignment horizontal="center" vertical="center"/>
    </xf>
    <xf numFmtId="0" fontId="12" fillId="45" borderId="9" xfId="0" applyFont="1" applyFill="1" applyBorder="1" applyAlignment="1">
      <alignment horizontal="center" vertical="center"/>
    </xf>
    <xf numFmtId="3" fontId="0" fillId="4" borderId="6" xfId="0" applyNumberFormat="1" applyFont="1" applyFill="1" applyBorder="1" applyAlignment="1">
      <alignment horizontal="center" vertical="center"/>
    </xf>
    <xf numFmtId="0" fontId="11" fillId="4" borderId="7" xfId="0" applyFont="1" applyFill="1" applyBorder="1" applyAlignment="1">
      <alignment horizontal="center" vertical="center"/>
    </xf>
    <xf numFmtId="3" fontId="0" fillId="4" borderId="10" xfId="0" applyNumberFormat="1" applyFont="1" applyFill="1" applyBorder="1" applyAlignment="1">
      <alignment horizontal="center" vertical="center"/>
    </xf>
    <xf numFmtId="0" fontId="11" fillId="4" borderId="11" xfId="0" applyFont="1" applyFill="1" applyBorder="1" applyAlignment="1">
      <alignment horizontal="center" vertical="center"/>
    </xf>
    <xf numFmtId="3" fontId="2" fillId="4" borderId="8" xfId="0" applyNumberFormat="1" applyFont="1" applyFill="1" applyBorder="1" applyAlignment="1">
      <alignment horizontal="center" vertical="center"/>
    </xf>
    <xf numFmtId="0" fontId="12" fillId="4" borderId="9" xfId="0" applyFont="1" applyFill="1" applyBorder="1" applyAlignment="1">
      <alignment horizontal="center" vertical="center"/>
    </xf>
    <xf numFmtId="0" fontId="12" fillId="43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7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0" borderId="1" xfId="0" quotePrefix="1" applyFont="1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0" borderId="1" xfId="0" quotePrefix="1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1" fillId="44" borderId="15" xfId="0" applyFont="1" applyFill="1" applyBorder="1" applyAlignment="1">
      <alignment horizontal="center" vertical="center" wrapText="1"/>
    </xf>
    <xf numFmtId="0" fontId="11" fillId="45" borderId="15" xfId="0" applyFont="1" applyFill="1" applyBorder="1" applyAlignment="1">
      <alignment horizontal="center" vertical="center" wrapText="1"/>
    </xf>
    <xf numFmtId="0" fontId="12" fillId="44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9" fillId="2" borderId="15" xfId="7" applyFont="1" applyFill="1" applyBorder="1" applyAlignment="1">
      <alignment horizontal="left" vertical="center" wrapText="1"/>
    </xf>
    <xf numFmtId="0" fontId="9" fillId="4" borderId="15" xfId="7" applyFont="1" applyFill="1" applyBorder="1" applyAlignment="1">
      <alignment horizontal="left" vertical="center" wrapText="1"/>
    </xf>
    <xf numFmtId="0" fontId="7" fillId="2" borderId="1" xfId="7" applyFont="1" applyFill="1" applyBorder="1" applyAlignment="1">
      <alignment horizontal="left" vertical="center" wrapText="1"/>
    </xf>
    <xf numFmtId="164" fontId="9" fillId="2" borderId="15" xfId="7" applyNumberFormat="1" applyFont="1" applyFill="1" applyBorder="1" applyAlignment="1">
      <alignment horizontal="center" vertical="center"/>
    </xf>
    <xf numFmtId="164" fontId="9" fillId="4" borderId="15" xfId="7" applyNumberFormat="1" applyFont="1" applyFill="1" applyBorder="1" applyAlignment="1">
      <alignment horizontal="center" vertical="center"/>
    </xf>
    <xf numFmtId="164" fontId="7" fillId="2" borderId="1" xfId="7" applyNumberFormat="1" applyFont="1" applyFill="1" applyBorder="1" applyAlignment="1">
      <alignment horizontal="center" vertical="center"/>
    </xf>
    <xf numFmtId="0" fontId="44" fillId="44" borderId="0" xfId="0" applyFont="1" applyFill="1" applyBorder="1" applyAlignment="1">
      <alignment horizontal="center" vertical="center"/>
    </xf>
    <xf numFmtId="0" fontId="44" fillId="44" borderId="11" xfId="0" applyFont="1" applyFill="1" applyBorder="1" applyAlignment="1">
      <alignment horizontal="center" vertical="center"/>
    </xf>
    <xf numFmtId="0" fontId="44" fillId="45" borderId="0" xfId="0" applyFont="1" applyFill="1" applyBorder="1" applyAlignment="1">
      <alignment horizontal="center" vertical="center"/>
    </xf>
    <xf numFmtId="0" fontId="44" fillId="45" borderId="11" xfId="0" applyFont="1" applyFill="1" applyBorder="1" applyAlignment="1">
      <alignment horizontal="center" vertical="center"/>
    </xf>
    <xf numFmtId="0" fontId="45" fillId="44" borderId="2" xfId="0" applyFont="1" applyFill="1" applyBorder="1" applyAlignment="1">
      <alignment horizontal="center" vertical="center"/>
    </xf>
    <xf numFmtId="0" fontId="45" fillId="44" borderId="13" xfId="0" applyFont="1" applyFill="1" applyBorder="1" applyAlignment="1">
      <alignment horizontal="center" vertical="center"/>
    </xf>
    <xf numFmtId="0" fontId="11" fillId="44" borderId="10" xfId="0" applyFont="1" applyFill="1" applyBorder="1" applyAlignment="1">
      <alignment vertical="center" wrapText="1"/>
    </xf>
    <xf numFmtId="0" fontId="11" fillId="45" borderId="10" xfId="0" applyFont="1" applyFill="1" applyBorder="1" applyAlignment="1">
      <alignment vertical="center" wrapText="1"/>
    </xf>
    <xf numFmtId="9" fontId="11" fillId="44" borderId="0" xfId="0" applyNumberFormat="1" applyFont="1" applyFill="1" applyBorder="1" applyAlignment="1">
      <alignment horizontal="center" vertical="center"/>
    </xf>
    <xf numFmtId="9" fontId="11" fillId="45" borderId="0" xfId="0" applyNumberFormat="1" applyFont="1" applyFill="1" applyBorder="1" applyAlignment="1">
      <alignment horizontal="center" vertical="center"/>
    </xf>
    <xf numFmtId="0" fontId="12" fillId="44" borderId="12" xfId="0" applyFont="1" applyFill="1" applyBorder="1" applyAlignment="1">
      <alignment vertical="center" wrapText="1"/>
    </xf>
    <xf numFmtId="0" fontId="12" fillId="44" borderId="2" xfId="0" applyFont="1" applyFill="1" applyBorder="1" applyAlignment="1">
      <alignment horizontal="center" vertical="center"/>
    </xf>
    <xf numFmtId="0" fontId="11" fillId="44" borderId="6" xfId="0" applyFont="1" applyFill="1" applyBorder="1" applyAlignment="1">
      <alignment vertical="center" wrapText="1"/>
    </xf>
    <xf numFmtId="0" fontId="11" fillId="44" borderId="12" xfId="0" applyFont="1" applyFill="1" applyBorder="1" applyAlignment="1">
      <alignment vertical="center" wrapText="1"/>
    </xf>
    <xf numFmtId="9" fontId="11" fillId="44" borderId="2" xfId="0" applyNumberFormat="1" applyFont="1" applyFill="1" applyBorder="1" applyAlignment="1">
      <alignment horizontal="center" vertical="center"/>
    </xf>
    <xf numFmtId="0" fontId="11" fillId="45" borderId="6" xfId="0" applyFont="1" applyFill="1" applyBorder="1" applyAlignment="1">
      <alignment vertical="center" wrapText="1"/>
    </xf>
    <xf numFmtId="0" fontId="12" fillId="45" borderId="7" xfId="0" applyFont="1" applyFill="1" applyBorder="1" applyAlignment="1">
      <alignment horizontal="center" vertical="center"/>
    </xf>
    <xf numFmtId="0" fontId="12" fillId="44" borderId="11" xfId="0" applyFont="1" applyFill="1" applyBorder="1" applyAlignment="1">
      <alignment horizontal="center" vertical="center"/>
    </xf>
    <xf numFmtId="0" fontId="12" fillId="45" borderId="12" xfId="0" applyFont="1" applyFill="1" applyBorder="1" applyAlignment="1">
      <alignment vertical="center" wrapText="1"/>
    </xf>
    <xf numFmtId="0" fontId="12" fillId="45" borderId="2" xfId="0" applyFont="1" applyFill="1" applyBorder="1" applyAlignment="1">
      <alignment horizontal="center" vertical="center"/>
    </xf>
    <xf numFmtId="0" fontId="12" fillId="45" borderId="13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12" fillId="44" borderId="12" xfId="0" applyFont="1" applyFill="1" applyBorder="1" applyAlignment="1">
      <alignment vertical="center"/>
    </xf>
    <xf numFmtId="0" fontId="11" fillId="45" borderId="6" xfId="0" applyFont="1" applyFill="1" applyBorder="1" applyAlignment="1">
      <alignment vertical="center"/>
    </xf>
    <xf numFmtId="9" fontId="11" fillId="45" borderId="5" xfId="0" applyNumberFormat="1" applyFont="1" applyFill="1" applyBorder="1" applyAlignment="1">
      <alignment horizontal="center" vertical="center"/>
    </xf>
    <xf numFmtId="3" fontId="11" fillId="45" borderId="5" xfId="0" applyNumberFormat="1" applyFont="1" applyFill="1" applyBorder="1" applyAlignment="1">
      <alignment horizontal="center" vertical="center"/>
    </xf>
    <xf numFmtId="9" fontId="11" fillId="45" borderId="7" xfId="0" applyNumberFormat="1" applyFont="1" applyFill="1" applyBorder="1" applyAlignment="1">
      <alignment horizontal="center" vertical="center"/>
    </xf>
    <xf numFmtId="0" fontId="11" fillId="44" borderId="10" xfId="0" applyFont="1" applyFill="1" applyBorder="1" applyAlignment="1">
      <alignment vertical="center"/>
    </xf>
    <xf numFmtId="0" fontId="11" fillId="45" borderId="8" xfId="0" applyFont="1" applyFill="1" applyBorder="1" applyAlignment="1">
      <alignment vertical="center" wrapText="1"/>
    </xf>
    <xf numFmtId="0" fontId="11" fillId="45" borderId="4" xfId="0" applyFont="1" applyFill="1" applyBorder="1" applyAlignment="1">
      <alignment horizontal="center" vertical="center"/>
    </xf>
    <xf numFmtId="9" fontId="11" fillId="45" borderId="4" xfId="0" applyNumberFormat="1" applyFont="1" applyFill="1" applyBorder="1" applyAlignment="1">
      <alignment horizontal="center" vertical="center"/>
    </xf>
    <xf numFmtId="9" fontId="11" fillId="45" borderId="9" xfId="0" applyNumberFormat="1" applyFont="1" applyFill="1" applyBorder="1" applyAlignment="1">
      <alignment horizontal="center" vertical="center"/>
    </xf>
    <xf numFmtId="9" fontId="3" fillId="0" borderId="0" xfId="0" applyNumberFormat="1" applyFont="1" applyFill="1" applyBorder="1" applyAlignment="1">
      <alignment horizontal="center" vertical="center"/>
    </xf>
    <xf numFmtId="164" fontId="9" fillId="0" borderId="0" xfId="5" applyNumberFormat="1" applyFont="1" applyFill="1" applyBorder="1" applyAlignment="1">
      <alignment horizontal="center" vertical="center"/>
    </xf>
    <xf numFmtId="0" fontId="7" fillId="0" borderId="0" xfId="5" applyFont="1" applyFill="1" applyBorder="1" applyAlignment="1">
      <alignment horizontal="center" vertical="center"/>
    </xf>
    <xf numFmtId="9" fontId="0" fillId="0" borderId="0" xfId="1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 vertical="center"/>
    </xf>
    <xf numFmtId="3" fontId="0" fillId="0" borderId="0" xfId="0" applyNumberFormat="1" applyFont="1" applyFill="1" applyBorder="1" applyAlignment="1">
      <alignment horizontal="center" vertical="center"/>
    </xf>
    <xf numFmtId="0" fontId="9" fillId="0" borderId="0" xfId="5" applyFont="1" applyFill="1" applyBorder="1" applyAlignment="1">
      <alignment horizontal="left" vertical="center" wrapText="1"/>
    </xf>
    <xf numFmtId="0" fontId="0" fillId="0" borderId="0" xfId="0" applyFill="1" applyBorder="1" applyAlignment="1"/>
    <xf numFmtId="9" fontId="0" fillId="0" borderId="0" xfId="1" applyFont="1" applyFill="1" applyBorder="1" applyAlignment="1"/>
    <xf numFmtId="0" fontId="9" fillId="0" borderId="0" xfId="5" applyFont="1" applyFill="1" applyBorder="1" applyAlignment="1">
      <alignment vertical="center" wrapText="1"/>
    </xf>
    <xf numFmtId="0" fontId="2" fillId="0" borderId="0" xfId="0" applyFont="1" applyFill="1" applyBorder="1" applyAlignment="1"/>
    <xf numFmtId="0" fontId="7" fillId="0" borderId="0" xfId="5" applyFont="1" applyFill="1" applyBorder="1" applyAlignment="1">
      <alignment vertical="center"/>
    </xf>
    <xf numFmtId="0" fontId="12" fillId="43" borderId="12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vertical="center" wrapText="1"/>
    </xf>
    <xf numFmtId="0" fontId="11" fillId="0" borderId="4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7" fillId="3" borderId="4" xfId="6" applyFont="1" applyFill="1" applyBorder="1" applyAlignment="1">
      <alignment horizontal="center" vertical="center"/>
    </xf>
    <xf numFmtId="0" fontId="9" fillId="2" borderId="6" xfId="6" applyFont="1" applyFill="1" applyBorder="1" applyAlignment="1">
      <alignment horizontal="left" vertical="top" wrapText="1"/>
    </xf>
    <xf numFmtId="0" fontId="12" fillId="44" borderId="7" xfId="0" applyFont="1" applyFill="1" applyBorder="1" applyAlignment="1">
      <alignment horizontal="center" vertical="center"/>
    </xf>
    <xf numFmtId="0" fontId="9" fillId="0" borderId="8" xfId="6" applyFont="1" applyBorder="1" applyAlignment="1">
      <alignment horizontal="left" vertical="top" wrapText="1"/>
    </xf>
    <xf numFmtId="0" fontId="12" fillId="0" borderId="9" xfId="0" applyFont="1" applyBorder="1" applyAlignment="1">
      <alignment horizontal="center" vertical="center"/>
    </xf>
    <xf numFmtId="0" fontId="7" fillId="2" borderId="12" xfId="6" applyFont="1" applyFill="1" applyBorder="1" applyAlignment="1">
      <alignment horizontal="left" vertical="top" wrapText="1"/>
    </xf>
    <xf numFmtId="0" fontId="2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9" fontId="12" fillId="45" borderId="11" xfId="0" applyNumberFormat="1" applyFont="1" applyFill="1" applyBorder="1" applyAlignment="1">
      <alignment horizontal="center" vertical="center" wrapText="1"/>
    </xf>
    <xf numFmtId="0" fontId="47" fillId="0" borderId="0" xfId="0" applyFont="1" applyAlignment="1">
      <alignment vertical="center"/>
    </xf>
    <xf numFmtId="0" fontId="49" fillId="0" borderId="0" xfId="0" applyFont="1" applyAlignment="1">
      <alignment vertical="center"/>
    </xf>
    <xf numFmtId="0" fontId="11" fillId="45" borderId="15" xfId="0" applyFont="1" applyFill="1" applyBorder="1" applyAlignment="1">
      <alignment vertical="center" wrapText="1"/>
    </xf>
    <xf numFmtId="0" fontId="11" fillId="45" borderId="16" xfId="0" applyFont="1" applyFill="1" applyBorder="1" applyAlignment="1">
      <alignment vertical="center" wrapText="1"/>
    </xf>
    <xf numFmtId="9" fontId="11" fillId="45" borderId="15" xfId="0" applyNumberFormat="1" applyFont="1" applyFill="1" applyBorder="1" applyAlignment="1">
      <alignment horizontal="right" vertical="center"/>
    </xf>
    <xf numFmtId="0" fontId="11" fillId="45" borderId="10" xfId="0" applyFont="1" applyFill="1" applyBorder="1" applyAlignment="1">
      <alignment vertical="center"/>
    </xf>
    <xf numFmtId="0" fontId="48" fillId="45" borderId="12" xfId="0" applyFont="1" applyFill="1" applyBorder="1" applyAlignment="1">
      <alignment vertical="center"/>
    </xf>
    <xf numFmtId="0" fontId="48" fillId="45" borderId="13" xfId="0" applyFont="1" applyFill="1" applyBorder="1" applyAlignment="1">
      <alignment horizontal="center" vertical="center"/>
    </xf>
    <xf numFmtId="0" fontId="11" fillId="45" borderId="8" xfId="0" applyFont="1" applyFill="1" applyBorder="1" applyAlignment="1">
      <alignment vertical="center"/>
    </xf>
    <xf numFmtId="0" fontId="46" fillId="0" borderId="0" xfId="0" applyFont="1"/>
    <xf numFmtId="0" fontId="46" fillId="0" borderId="0" xfId="0" applyFont="1" applyAlignment="1">
      <alignment vertical="top"/>
    </xf>
    <xf numFmtId="0" fontId="50" fillId="0" borderId="0" xfId="0" applyFont="1" applyBorder="1" applyAlignment="1"/>
    <xf numFmtId="9" fontId="12" fillId="44" borderId="15" xfId="0" applyNumberFormat="1" applyFont="1" applyFill="1" applyBorder="1" applyAlignment="1">
      <alignment horizontal="center" vertical="center" wrapText="1"/>
    </xf>
    <xf numFmtId="9" fontId="12" fillId="45" borderId="16" xfId="0" applyNumberFormat="1" applyFont="1" applyFill="1" applyBorder="1" applyAlignment="1">
      <alignment horizontal="center" vertical="center" wrapText="1"/>
    </xf>
    <xf numFmtId="9" fontId="12" fillId="45" borderId="15" xfId="0" applyNumberFormat="1" applyFont="1" applyFill="1" applyBorder="1" applyAlignment="1">
      <alignment horizontal="center" vertical="center" wrapText="1"/>
    </xf>
    <xf numFmtId="0" fontId="2" fillId="2" borderId="8" xfId="0" applyFont="1" applyFill="1" applyBorder="1"/>
    <xf numFmtId="164" fontId="2" fillId="2" borderId="4" xfId="0" applyNumberFormat="1" applyFont="1" applyFill="1" applyBorder="1" applyAlignment="1">
      <alignment horizontal="center" vertical="center"/>
    </xf>
    <xf numFmtId="9" fontId="0" fillId="2" borderId="7" xfId="1" applyFont="1" applyFill="1" applyBorder="1" applyAlignment="1">
      <alignment horizontal="center" vertical="center"/>
    </xf>
    <xf numFmtId="9" fontId="0" fillId="4" borderId="11" xfId="1" applyFont="1" applyFill="1" applyBorder="1" applyAlignment="1">
      <alignment horizontal="center" vertical="center"/>
    </xf>
    <xf numFmtId="9" fontId="0" fillId="2" borderId="11" xfId="1" applyFont="1" applyFill="1" applyBorder="1" applyAlignment="1">
      <alignment horizontal="center" vertical="center"/>
    </xf>
    <xf numFmtId="9" fontId="0" fillId="4" borderId="9" xfId="1" applyFont="1" applyFill="1" applyBorder="1" applyAlignment="1">
      <alignment horizontal="center" vertical="center"/>
    </xf>
    <xf numFmtId="9" fontId="11" fillId="44" borderId="13" xfId="0" applyNumberFormat="1" applyFont="1" applyFill="1" applyBorder="1" applyAlignment="1">
      <alignment horizontal="center" vertical="center" wrapText="1"/>
    </xf>
    <xf numFmtId="164" fontId="1" fillId="2" borderId="5" xfId="0" applyNumberFormat="1" applyFont="1" applyFill="1" applyBorder="1" applyAlignment="1">
      <alignment horizontal="center" vertical="center"/>
    </xf>
    <xf numFmtId="9" fontId="11" fillId="44" borderId="7" xfId="0" applyNumberFormat="1" applyFont="1" applyFill="1" applyBorder="1" applyAlignment="1">
      <alignment horizontal="center" vertical="center"/>
    </xf>
    <xf numFmtId="0" fontId="9" fillId="2" borderId="8" xfId="8" applyFont="1" applyFill="1" applyBorder="1" applyAlignment="1">
      <alignment horizontal="left" vertical="top" wrapText="1"/>
    </xf>
    <xf numFmtId="164" fontId="1" fillId="2" borderId="4" xfId="0" applyNumberFormat="1" applyFont="1" applyFill="1" applyBorder="1" applyAlignment="1">
      <alignment horizontal="center" vertical="center"/>
    </xf>
    <xf numFmtId="9" fontId="11" fillId="44" borderId="9" xfId="0" applyNumberFormat="1" applyFont="1" applyFill="1" applyBorder="1" applyAlignment="1">
      <alignment horizontal="center" vertical="center"/>
    </xf>
    <xf numFmtId="0" fontId="9" fillId="4" borderId="12" xfId="8" applyFont="1" applyFill="1" applyBorder="1" applyAlignment="1">
      <alignment horizontal="left" vertical="top" wrapText="1"/>
    </xf>
    <xf numFmtId="164" fontId="1" fillId="4" borderId="2" xfId="0" applyNumberFormat="1" applyFont="1" applyFill="1" applyBorder="1" applyAlignment="1">
      <alignment horizontal="center" vertical="center"/>
    </xf>
    <xf numFmtId="9" fontId="0" fillId="4" borderId="13" xfId="0" applyNumberFormat="1" applyFill="1" applyBorder="1" applyAlignment="1">
      <alignment horizontal="center" vertical="center"/>
    </xf>
    <xf numFmtId="0" fontId="11" fillId="44" borderId="9" xfId="0" applyFont="1" applyFill="1" applyBorder="1" applyAlignment="1">
      <alignment horizontal="center" vertical="center"/>
    </xf>
    <xf numFmtId="0" fontId="5" fillId="4" borderId="10" xfId="2" applyFont="1" applyFill="1" applyBorder="1" applyAlignment="1">
      <alignment horizontal="left" vertical="top" wrapText="1"/>
    </xf>
    <xf numFmtId="0" fontId="5" fillId="4" borderId="10" xfId="0" applyFont="1" applyFill="1" applyBorder="1" applyAlignment="1">
      <alignment horizontal="center" vertical="center"/>
    </xf>
    <xf numFmtId="9" fontId="5" fillId="4" borderId="11" xfId="0" applyNumberFormat="1" applyFont="1" applyFill="1" applyBorder="1" applyAlignment="1">
      <alignment horizontal="center" vertical="center"/>
    </xf>
    <xf numFmtId="0" fontId="5" fillId="46" borderId="10" xfId="2" applyFont="1" applyFill="1" applyBorder="1" applyAlignment="1">
      <alignment horizontal="left" vertical="top" wrapText="1"/>
    </xf>
    <xf numFmtId="0" fontId="5" fillId="46" borderId="10" xfId="0" applyFont="1" applyFill="1" applyBorder="1" applyAlignment="1">
      <alignment horizontal="center" vertical="center"/>
    </xf>
    <xf numFmtId="9" fontId="5" fillId="46" borderId="11" xfId="0" applyNumberFormat="1" applyFont="1" applyFill="1" applyBorder="1" applyAlignment="1">
      <alignment horizontal="center" vertical="center"/>
    </xf>
    <xf numFmtId="3" fontId="5" fillId="4" borderId="10" xfId="0" applyNumberFormat="1" applyFont="1" applyFill="1" applyBorder="1" applyAlignment="1">
      <alignment horizontal="center" vertical="center"/>
    </xf>
    <xf numFmtId="0" fontId="7" fillId="46" borderId="12" xfId="2" applyFont="1" applyFill="1" applyBorder="1" applyAlignment="1">
      <alignment horizontal="left" vertical="top" wrapText="1"/>
    </xf>
    <xf numFmtId="0" fontId="12" fillId="46" borderId="13" xfId="0" applyFont="1" applyFill="1" applyBorder="1" applyAlignment="1">
      <alignment horizontal="center" vertical="center"/>
    </xf>
    <xf numFmtId="0" fontId="9" fillId="0" borderId="1" xfId="7" applyFont="1" applyBorder="1" applyAlignment="1">
      <alignment horizontal="center" wrapText="1"/>
    </xf>
    <xf numFmtId="0" fontId="7" fillId="3" borderId="12" xfId="8" applyFont="1" applyFill="1" applyBorder="1" applyAlignment="1">
      <alignment horizontal="left" vertical="top" wrapText="1"/>
    </xf>
    <xf numFmtId="164" fontId="2" fillId="3" borderId="2" xfId="0" applyNumberFormat="1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/>
    </xf>
    <xf numFmtId="0" fontId="12" fillId="3" borderId="13" xfId="0" applyFont="1" applyFill="1" applyBorder="1" applyAlignment="1">
      <alignment horizontal="center" vertical="center"/>
    </xf>
    <xf numFmtId="0" fontId="11" fillId="46" borderId="6" xfId="0" applyFont="1" applyFill="1" applyBorder="1" applyAlignment="1">
      <alignment vertical="center" wrapText="1"/>
    </xf>
    <xf numFmtId="9" fontId="11" fillId="46" borderId="5" xfId="0" applyNumberFormat="1" applyFont="1" applyFill="1" applyBorder="1" applyAlignment="1">
      <alignment horizontal="center" vertical="center" wrapText="1"/>
    </xf>
    <xf numFmtId="9" fontId="12" fillId="46" borderId="7" xfId="0" applyNumberFormat="1" applyFont="1" applyFill="1" applyBorder="1" applyAlignment="1">
      <alignment horizontal="center" vertical="center" wrapText="1"/>
    </xf>
    <xf numFmtId="0" fontId="11" fillId="46" borderId="10" xfId="0" applyFont="1" applyFill="1" applyBorder="1" applyAlignment="1">
      <alignment vertical="center" wrapText="1"/>
    </xf>
    <xf numFmtId="9" fontId="11" fillId="46" borderId="0" xfId="0" applyNumberFormat="1" applyFont="1" applyFill="1" applyBorder="1" applyAlignment="1">
      <alignment horizontal="center" vertical="center" wrapText="1"/>
    </xf>
    <xf numFmtId="9" fontId="12" fillId="46" borderId="11" xfId="0" applyNumberFormat="1" applyFont="1" applyFill="1" applyBorder="1" applyAlignment="1">
      <alignment horizontal="center" vertical="center" wrapText="1"/>
    </xf>
    <xf numFmtId="0" fontId="11" fillId="46" borderId="14" xfId="0" applyFont="1" applyFill="1" applyBorder="1" applyAlignment="1">
      <alignment vertical="center" wrapText="1"/>
    </xf>
    <xf numFmtId="9" fontId="11" fillId="46" borderId="14" xfId="0" applyNumberFormat="1" applyFont="1" applyFill="1" applyBorder="1" applyAlignment="1">
      <alignment horizontal="right" vertical="center"/>
    </xf>
    <xf numFmtId="0" fontId="11" fillId="46" borderId="15" xfId="0" applyFont="1" applyFill="1" applyBorder="1" applyAlignment="1">
      <alignment vertical="center" wrapText="1"/>
    </xf>
    <xf numFmtId="9" fontId="11" fillId="46" borderId="15" xfId="0" applyNumberFormat="1" applyFont="1" applyFill="1" applyBorder="1" applyAlignment="1">
      <alignment horizontal="right" vertical="center"/>
    </xf>
    <xf numFmtId="0" fontId="11" fillId="46" borderId="6" xfId="0" applyFont="1" applyFill="1" applyBorder="1" applyAlignment="1">
      <alignment vertical="center"/>
    </xf>
    <xf numFmtId="9" fontId="11" fillId="46" borderId="7" xfId="0" applyNumberFormat="1" applyFont="1" applyFill="1" applyBorder="1" applyAlignment="1">
      <alignment horizontal="center" vertical="center"/>
    </xf>
    <xf numFmtId="0" fontId="11" fillId="46" borderId="10" xfId="0" applyFont="1" applyFill="1" applyBorder="1" applyAlignment="1">
      <alignment vertical="center"/>
    </xf>
    <xf numFmtId="9" fontId="11" fillId="46" borderId="11" xfId="0" applyNumberFormat="1" applyFont="1" applyFill="1" applyBorder="1" applyAlignment="1">
      <alignment horizontal="center" vertical="center"/>
    </xf>
    <xf numFmtId="0" fontId="11" fillId="46" borderId="27" xfId="0" applyFont="1" applyFill="1" applyBorder="1" applyAlignment="1">
      <alignment vertical="center"/>
    </xf>
    <xf numFmtId="3" fontId="11" fillId="46" borderId="0" xfId="0" applyNumberFormat="1" applyFont="1" applyFill="1" applyAlignment="1">
      <alignment horizontal="center" vertical="center"/>
    </xf>
    <xf numFmtId="9" fontId="11" fillId="46" borderId="28" xfId="0" applyNumberFormat="1" applyFont="1" applyFill="1" applyBorder="1" applyAlignment="1">
      <alignment horizontal="center" vertical="center"/>
    </xf>
    <xf numFmtId="0" fontId="11" fillId="46" borderId="0" xfId="0" applyFont="1" applyFill="1" applyAlignment="1">
      <alignment horizontal="center" vertical="center"/>
    </xf>
    <xf numFmtId="0" fontId="11" fillId="4" borderId="27" xfId="0" applyFont="1" applyFill="1" applyBorder="1" applyAlignment="1">
      <alignment vertical="center"/>
    </xf>
    <xf numFmtId="0" fontId="11" fillId="4" borderId="0" xfId="0" applyFont="1" applyFill="1" applyAlignment="1">
      <alignment horizontal="center" vertical="center"/>
    </xf>
    <xf numFmtId="3" fontId="11" fillId="4" borderId="0" xfId="0" applyNumberFormat="1" applyFont="1" applyFill="1" applyAlignment="1">
      <alignment horizontal="center" vertical="center"/>
    </xf>
    <xf numFmtId="9" fontId="11" fillId="4" borderId="28" xfId="0" applyNumberFormat="1" applyFont="1" applyFill="1" applyBorder="1" applyAlignment="1">
      <alignment horizontal="center" vertical="center"/>
    </xf>
    <xf numFmtId="0" fontId="12" fillId="41" borderId="30" xfId="0" applyFont="1" applyFill="1" applyBorder="1" applyAlignment="1">
      <alignment vertical="center"/>
    </xf>
    <xf numFmtId="0" fontId="12" fillId="41" borderId="26" xfId="0" applyFont="1" applyFill="1" applyBorder="1" applyAlignment="1">
      <alignment horizontal="center" vertical="center"/>
    </xf>
    <xf numFmtId="0" fontId="12" fillId="41" borderId="29" xfId="0" applyFont="1" applyFill="1" applyBorder="1" applyAlignment="1">
      <alignment horizontal="center" vertical="center"/>
    </xf>
    <xf numFmtId="3" fontId="12" fillId="41" borderId="26" xfId="0" applyNumberFormat="1" applyFont="1" applyFill="1" applyBorder="1" applyAlignment="1">
      <alignment horizontal="center" vertical="center"/>
    </xf>
    <xf numFmtId="9" fontId="12" fillId="41" borderId="29" xfId="0" applyNumberFormat="1" applyFont="1" applyFill="1" applyBorder="1" applyAlignment="1">
      <alignment horizontal="center" vertical="center"/>
    </xf>
    <xf numFmtId="0" fontId="12" fillId="46" borderId="12" xfId="0" applyFont="1" applyFill="1" applyBorder="1" applyAlignment="1">
      <alignment vertical="center" wrapText="1"/>
    </xf>
    <xf numFmtId="9" fontId="12" fillId="46" borderId="2" xfId="0" applyNumberFormat="1" applyFont="1" applyFill="1" applyBorder="1" applyAlignment="1">
      <alignment horizontal="center" vertical="center" wrapText="1"/>
    </xf>
    <xf numFmtId="9" fontId="12" fillId="46" borderId="13" xfId="0" applyNumberFormat="1" applyFont="1" applyFill="1" applyBorder="1" applyAlignment="1">
      <alignment horizontal="center" vertical="center" wrapText="1"/>
    </xf>
    <xf numFmtId="0" fontId="12" fillId="46" borderId="1" xfId="0" applyFont="1" applyFill="1" applyBorder="1" applyAlignment="1">
      <alignment vertical="center" wrapText="1"/>
    </xf>
    <xf numFmtId="3" fontId="11" fillId="46" borderId="13" xfId="0" applyNumberFormat="1" applyFont="1" applyFill="1" applyBorder="1" applyAlignment="1">
      <alignment horizontal="right" vertical="center"/>
    </xf>
    <xf numFmtId="0" fontId="12" fillId="46" borderId="12" xfId="0" applyFont="1" applyFill="1" applyBorder="1" applyAlignment="1">
      <alignment vertical="center"/>
    </xf>
    <xf numFmtId="0" fontId="11" fillId="41" borderId="6" xfId="0" applyFont="1" applyFill="1" applyBorder="1" applyAlignment="1">
      <alignment vertical="center"/>
    </xf>
    <xf numFmtId="0" fontId="12" fillId="41" borderId="8" xfId="0" applyFont="1" applyFill="1" applyBorder="1" applyAlignment="1">
      <alignment vertical="center" wrapText="1"/>
    </xf>
    <xf numFmtId="0" fontId="12" fillId="41" borderId="4" xfId="0" applyFont="1" applyFill="1" applyBorder="1" applyAlignment="1">
      <alignment horizontal="center" vertical="center" wrapText="1"/>
    </xf>
    <xf numFmtId="0" fontId="12" fillId="41" borderId="9" xfId="0" applyFont="1" applyFill="1" applyBorder="1" applyAlignment="1">
      <alignment horizontal="center" vertical="center" wrapText="1"/>
    </xf>
    <xf numFmtId="0" fontId="5" fillId="41" borderId="12" xfId="0" applyFont="1" applyFill="1" applyBorder="1" applyAlignment="1">
      <alignment horizontal="center" vertical="top" wrapText="1"/>
    </xf>
    <xf numFmtId="0" fontId="5" fillId="41" borderId="13" xfId="0" applyFont="1" applyFill="1" applyBorder="1" applyAlignment="1">
      <alignment horizontal="center" vertical="top" wrapText="1"/>
    </xf>
    <xf numFmtId="0" fontId="5" fillId="41" borderId="6" xfId="0" applyFont="1" applyFill="1" applyBorder="1" applyAlignment="1">
      <alignment horizontal="center" vertical="top" wrapText="1"/>
    </xf>
    <xf numFmtId="0" fontId="5" fillId="41" borderId="7" xfId="0" applyFont="1" applyFill="1" applyBorder="1" applyAlignment="1">
      <alignment horizontal="center" vertical="top" wrapText="1"/>
    </xf>
    <xf numFmtId="3" fontId="12" fillId="46" borderId="12" xfId="0" applyNumberFormat="1" applyFont="1" applyFill="1" applyBorder="1" applyAlignment="1">
      <alignment horizontal="center" vertical="center"/>
    </xf>
    <xf numFmtId="3" fontId="12" fillId="46" borderId="13" xfId="0" applyNumberFormat="1" applyFont="1" applyFill="1" applyBorder="1" applyAlignment="1">
      <alignment horizontal="center" vertical="center"/>
    </xf>
    <xf numFmtId="0" fontId="12" fillId="46" borderId="12" xfId="0" applyFont="1" applyFill="1" applyBorder="1" applyAlignment="1">
      <alignment horizontal="center" vertical="center"/>
    </xf>
    <xf numFmtId="0" fontId="12" fillId="46" borderId="13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7" fillId="3" borderId="6" xfId="2" applyFont="1" applyFill="1" applyBorder="1" applyAlignment="1">
      <alignment horizontal="center" vertical="center" wrapText="1"/>
    </xf>
    <xf numFmtId="0" fontId="7" fillId="3" borderId="7" xfId="2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13" xfId="0" applyFont="1" applyFill="1" applyBorder="1" applyAlignment="1">
      <alignment horizontal="center"/>
    </xf>
    <xf numFmtId="0" fontId="7" fillId="3" borderId="6" xfId="8" applyFont="1" applyFill="1" applyBorder="1" applyAlignment="1">
      <alignment horizontal="center" vertical="center" wrapText="1"/>
    </xf>
    <xf numFmtId="0" fontId="7" fillId="3" borderId="10" xfId="8" applyFont="1" applyFill="1" applyBorder="1" applyAlignment="1">
      <alignment horizontal="center" vertical="center" wrapText="1"/>
    </xf>
    <xf numFmtId="0" fontId="7" fillId="3" borderId="8" xfId="8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/>
    </xf>
    <xf numFmtId="0" fontId="7" fillId="3" borderId="7" xfId="6" applyFont="1" applyFill="1" applyBorder="1" applyAlignment="1">
      <alignment horizontal="center" vertical="center" wrapText="1"/>
    </xf>
    <xf numFmtId="0" fontId="7" fillId="3" borderId="9" xfId="6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/>
    </xf>
    <xf numFmtId="0" fontId="12" fillId="44" borderId="2" xfId="0" applyFont="1" applyFill="1" applyBorder="1" applyAlignment="1">
      <alignment horizontal="center" vertical="center"/>
    </xf>
    <xf numFmtId="3" fontId="12" fillId="44" borderId="2" xfId="0" applyNumberFormat="1" applyFont="1" applyFill="1" applyBorder="1" applyAlignment="1">
      <alignment horizontal="center" vertical="center"/>
    </xf>
    <xf numFmtId="3" fontId="12" fillId="44" borderId="13" xfId="0" applyNumberFormat="1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8" fillId="3" borderId="6" xfId="9" applyFont="1" applyFill="1" applyBorder="1" applyAlignment="1">
      <alignment horizontal="center" vertical="center" wrapText="1"/>
    </xf>
    <xf numFmtId="0" fontId="8" fillId="3" borderId="8" xfId="9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/>
    </xf>
    <xf numFmtId="0" fontId="12" fillId="41" borderId="5" xfId="0" applyFont="1" applyFill="1" applyBorder="1" applyAlignment="1">
      <alignment horizontal="center" vertical="center" wrapText="1"/>
    </xf>
    <xf numFmtId="0" fontId="12" fillId="41" borderId="7" xfId="0" applyFont="1" applyFill="1" applyBorder="1" applyAlignment="1">
      <alignment horizontal="center" vertical="center" wrapText="1"/>
    </xf>
  </cellXfs>
  <cellStyles count="175">
    <cellStyle name="20% - Accent1" xfId="27" builtinId="30" customBuiltin="1"/>
    <cellStyle name="20% - Accent2" xfId="31" builtinId="34" customBuiltin="1"/>
    <cellStyle name="20% - Accent3" xfId="35" builtinId="38" customBuiltin="1"/>
    <cellStyle name="20% - Accent4" xfId="39" builtinId="42" customBuiltin="1"/>
    <cellStyle name="20% - Accent5" xfId="43" builtinId="46" customBuiltin="1"/>
    <cellStyle name="20% - Accent6" xfId="47" builtinId="50" customBuiltin="1"/>
    <cellStyle name="40% - Accent1" xfId="28" builtinId="31" customBuiltin="1"/>
    <cellStyle name="40% - Accent2" xfId="32" builtinId="35" customBuiltin="1"/>
    <cellStyle name="40% - Accent3" xfId="36" builtinId="39" customBuiltin="1"/>
    <cellStyle name="40% - Accent4" xfId="40" builtinId="43" customBuiltin="1"/>
    <cellStyle name="40% - Accent5" xfId="44" builtinId="47" customBuiltin="1"/>
    <cellStyle name="40% - Accent6" xfId="48" builtinId="51" customBuiltin="1"/>
    <cellStyle name="60% - Accent1" xfId="29" builtinId="32" customBuiltin="1"/>
    <cellStyle name="60% - Accent2" xfId="33" builtinId="36" customBuiltin="1"/>
    <cellStyle name="60% - Accent3" xfId="37" builtinId="40" customBuiltin="1"/>
    <cellStyle name="60% - Accent4" xfId="41" builtinId="44" customBuiltin="1"/>
    <cellStyle name="60% - Accent5" xfId="45" builtinId="48" customBuiltin="1"/>
    <cellStyle name="60% - Accent6" xfId="49" builtinId="52" customBuiltin="1"/>
    <cellStyle name="Accent1" xfId="26" builtinId="29" customBuiltin="1"/>
    <cellStyle name="Accent2" xfId="30" builtinId="33" customBuiltin="1"/>
    <cellStyle name="Accent3" xfId="34" builtinId="37" customBuiltin="1"/>
    <cellStyle name="Accent4" xfId="38" builtinId="41" customBuiltin="1"/>
    <cellStyle name="Accent5" xfId="42" builtinId="45" customBuiltin="1"/>
    <cellStyle name="Accent6" xfId="46" builtinId="49" customBuiltin="1"/>
    <cellStyle name="Bad" xfId="15" builtinId="27" customBuiltin="1"/>
    <cellStyle name="Calculation" xfId="19" builtinId="22" customBuiltin="1"/>
    <cellStyle name="cf1" xfId="55"/>
    <cellStyle name="cf2" xfId="56"/>
    <cellStyle name="cf3" xfId="57"/>
    <cellStyle name="Check Cell" xfId="21" builtinId="23" customBuiltin="1"/>
    <cellStyle name="Comma 2" xfId="58"/>
    <cellStyle name="Comma 2 2" xfId="79"/>
    <cellStyle name="Comma 2 2 2" xfId="85"/>
    <cellStyle name="Comma 2 2 3" xfId="125"/>
    <cellStyle name="Comma 2 3" xfId="84"/>
    <cellStyle name="Comma 2 4" xfId="111"/>
    <cellStyle name="Comma 2 5" xfId="159"/>
    <cellStyle name="Comma 3" xfId="59"/>
    <cellStyle name="Comma 4" xfId="104"/>
    <cellStyle name="Comma 5" xfId="153"/>
    <cellStyle name="Comma 6" xfId="154"/>
    <cellStyle name="Comma 6 2" xfId="165"/>
    <cellStyle name="Comma 6 3" xfId="166"/>
    <cellStyle name="Comma 7" xfId="155"/>
    <cellStyle name="Explanatory Text" xfId="24" builtinId="53" customBuiltin="1"/>
    <cellStyle name="Good" xfId="14" builtinId="26" customBuiltin="1"/>
    <cellStyle name="Graphics" xfId="60"/>
    <cellStyle name="Heading 1" xfId="10" builtinId="16" customBuiltin="1"/>
    <cellStyle name="Heading 2" xfId="11" builtinId="17" customBuiltin="1"/>
    <cellStyle name="Heading 3" xfId="12" builtinId="18" customBuiltin="1"/>
    <cellStyle name="Heading 4" xfId="13" builtinId="19" customBuiltin="1"/>
    <cellStyle name="Hyperlink" xfId="9" builtinId="8"/>
    <cellStyle name="Hyperlink 2" xfId="61"/>
    <cellStyle name="Hyperlink 2 2" xfId="71"/>
    <cellStyle name="Hyperlink 2 2 2" xfId="87"/>
    <cellStyle name="Hyperlink 2 2 3" xfId="117"/>
    <cellStyle name="Hyperlink 2 2 4" xfId="168"/>
    <cellStyle name="Hyperlink 2 3" xfId="86"/>
    <cellStyle name="Hyperlink 2 3 2" xfId="169"/>
    <cellStyle name="Hyperlink 2 4" xfId="112"/>
    <cellStyle name="Hyperlink 2 5" xfId="160"/>
    <cellStyle name="Hyperlink 3" xfId="62"/>
    <cellStyle name="Hyperlink 3 2" xfId="81"/>
    <cellStyle name="Hyperlink 3 2 2" xfId="88"/>
    <cellStyle name="Hyperlink 3 2 3" xfId="127"/>
    <cellStyle name="Hyperlink 3 3" xfId="161"/>
    <cellStyle name="Hyperlink 3 4" xfId="170"/>
    <cellStyle name="Hyperlink 4" xfId="105"/>
    <cellStyle name="Hyperlink 4 2" xfId="174"/>
    <cellStyle name="Hyperlink 5" xfId="172"/>
    <cellStyle name="Hyperlink 6" xfId="50"/>
    <cellStyle name="Input" xfId="17" builtinId="20" customBuiltin="1"/>
    <cellStyle name="Linked Cell" xfId="20" builtinId="24" customBuiltin="1"/>
    <cellStyle name="Neutral" xfId="16" builtinId="28" customBuiltin="1"/>
    <cellStyle name="Normal" xfId="0" builtinId="0"/>
    <cellStyle name="Normal 10 4" xfId="80"/>
    <cellStyle name="Normal 10 4 2" xfId="89"/>
    <cellStyle name="Normal 10 4 3" xfId="126"/>
    <cellStyle name="Normal 2" xfId="52"/>
    <cellStyle name="Normal 2 2" xfId="63"/>
    <cellStyle name="Normal 2 2 2" xfId="76"/>
    <cellStyle name="Normal 2 2 2 2" xfId="90"/>
    <cellStyle name="Normal 2 2 2 3" xfId="122"/>
    <cellStyle name="Normal 2 2 2 4" xfId="147"/>
    <cellStyle name="Normal 2 2 2 5" xfId="131"/>
    <cellStyle name="Normal 2 2 3" xfId="141"/>
    <cellStyle name="Normal 2 2 3 2" xfId="162"/>
    <cellStyle name="Normal 2 3" xfId="64"/>
    <cellStyle name="Normal 2 3 2" xfId="91"/>
    <cellStyle name="Normal 2 3 2 2" xfId="173"/>
    <cellStyle name="Normal 2 3 3" xfId="113"/>
    <cellStyle name="Normal 2 3 4" xfId="171"/>
    <cellStyle name="Normal 2 4" xfId="65"/>
    <cellStyle name="Normal 2 4 2" xfId="92"/>
    <cellStyle name="Normal 2 4 3" xfId="114"/>
    <cellStyle name="Normal 2 5" xfId="74"/>
    <cellStyle name="Normal 2 5 2" xfId="93"/>
    <cellStyle name="Normal 2 5 3" xfId="120"/>
    <cellStyle name="Normal 2 5 4" xfId="145"/>
    <cellStyle name="Normal 2 5 5" xfId="130"/>
    <cellStyle name="Normal 2 6" xfId="108"/>
    <cellStyle name="Normal 2 6 2" xfId="151"/>
    <cellStyle name="Normal 2 6 3" xfId="139"/>
    <cellStyle name="Normal 2 7" xfId="156"/>
    <cellStyle name="Normal 3" xfId="53"/>
    <cellStyle name="Normal 3 2" xfId="66"/>
    <cellStyle name="Normal 3 2 2" xfId="77"/>
    <cellStyle name="Normal 3 2 2 2" xfId="94"/>
    <cellStyle name="Normal 3 2 2 3" xfId="123"/>
    <cellStyle name="Normal 3 2 3" xfId="163"/>
    <cellStyle name="Normal 3 3" xfId="67"/>
    <cellStyle name="Normal 3 3 2" xfId="95"/>
    <cellStyle name="Normal 3 3 3" xfId="115"/>
    <cellStyle name="Normal 3 4" xfId="68"/>
    <cellStyle name="Normal 3 4 2" xfId="96"/>
    <cellStyle name="Normal 3 4 3" xfId="116"/>
    <cellStyle name="Normal 3 5" xfId="75"/>
    <cellStyle name="Normal 3 5 2" xfId="97"/>
    <cellStyle name="Normal 3 5 3" xfId="121"/>
    <cellStyle name="Normal 3 5 4" xfId="146"/>
    <cellStyle name="Normal 3 5 5" xfId="132"/>
    <cellStyle name="Normal 3 6" xfId="109"/>
    <cellStyle name="Normal 3 6 2" xfId="152"/>
    <cellStyle name="Normal 3 6 3" xfId="140"/>
    <cellStyle name="Normal 3 7" xfId="157"/>
    <cellStyle name="Normal 4" xfId="51"/>
    <cellStyle name="Normal 4 2" xfId="69"/>
    <cellStyle name="Normal 4 2 2" xfId="73"/>
    <cellStyle name="Normal 4 2 2 2" xfId="98"/>
    <cellStyle name="Normal 4 2 2 3" xfId="119"/>
    <cellStyle name="Normal 4 2 2 4" xfId="144"/>
    <cellStyle name="Normal 4 2 2 5" xfId="133"/>
    <cellStyle name="Normal 4 2 3" xfId="138"/>
    <cellStyle name="Normal 4 2 3 2" xfId="164"/>
    <cellStyle name="Normal 4 3" xfId="72"/>
    <cellStyle name="Normal 4 3 2" xfId="99"/>
    <cellStyle name="Normal 4 3 3" xfId="118"/>
    <cellStyle name="Normal 4 4" xfId="107"/>
    <cellStyle name="Normal 5" xfId="54"/>
    <cellStyle name="Normal 5 2" xfId="78"/>
    <cellStyle name="Normal 5 2 2" xfId="101"/>
    <cellStyle name="Normal 5 2 3" xfId="124"/>
    <cellStyle name="Normal 5 2 4" xfId="148"/>
    <cellStyle name="Normal 5 2 5" xfId="134"/>
    <cellStyle name="Normal 5 3" xfId="100"/>
    <cellStyle name="Normal 5 3 2" xfId="149"/>
    <cellStyle name="Normal 5 3 3" xfId="142"/>
    <cellStyle name="Normal 5 4" xfId="110"/>
    <cellStyle name="Normal 5 5" xfId="158"/>
    <cellStyle name="Normal 6" xfId="103"/>
    <cellStyle name="Normal 6 2" xfId="82"/>
    <cellStyle name="Normal 6 2 2" xfId="102"/>
    <cellStyle name="Normal 6 2 3" xfId="128"/>
    <cellStyle name="Normal 6 3" xfId="150"/>
    <cellStyle name="Normal 6 4" xfId="135"/>
    <cellStyle name="Normal 7" xfId="83"/>
    <cellStyle name="Normal 7 2" xfId="143"/>
    <cellStyle name="Normal 7 3" xfId="136"/>
    <cellStyle name="Normal 8" xfId="137"/>
    <cellStyle name="Normal 9" xfId="167"/>
    <cellStyle name="Normal_Causation_1" xfId="8"/>
    <cellStyle name="Normal_Day and Time cont" xfId="7"/>
    <cellStyle name="Normal_Gender and Age" xfId="4"/>
    <cellStyle name="Normal_location" xfId="5"/>
    <cellStyle name="Normal_location_1" xfId="6"/>
    <cellStyle name="Normal_Sheet1" xfId="2"/>
    <cellStyle name="Normal_Sheet2" xfId="3"/>
    <cellStyle name="Note" xfId="23" builtinId="10" customBuiltin="1"/>
    <cellStyle name="Output" xfId="18" builtinId="21" customBuiltin="1"/>
    <cellStyle name="Percent" xfId="1" builtinId="5"/>
    <cellStyle name="Percent 2" xfId="70"/>
    <cellStyle name="Percent 3" xfId="106"/>
    <cellStyle name="Title 2" xfId="129"/>
    <cellStyle name="Total" xfId="25" builtinId="25" customBuiltin="1"/>
    <cellStyle name="Warning Text" xfId="22" builtinId="11" customBuiltin="1"/>
  </cellStyles>
  <dxfs count="0"/>
  <tableStyles count="0" defaultTableStyle="TableStyleMedium2" defaultPivotStyle="PivotStyleLight16"/>
  <colors>
    <mruColors>
      <color rgb="FFC30DAD"/>
      <color rgb="FFFEF5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Trend!$D$3</c:f>
              <c:strCache>
                <c:ptCount val="1"/>
                <c:pt idx="0">
                  <c:v>KSI</c:v>
                </c:pt>
              </c:strCache>
            </c:strRef>
          </c:tx>
          <c:spPr>
            <a:ln w="349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layout>
                <c:manualLayout>
                  <c:x val="-4.2611111111111113E-2"/>
                  <c:y val="4.86457421988918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038888888888889E-2"/>
                  <c:y val="9.850493371872819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277777777777881E-2"/>
                  <c:y val="4.4335359978736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3.6277777777777881E-2"/>
                  <c:y val="3.16771321306355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3.6277777777777881E-2"/>
                  <c:y val="3.58965414133359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Trend!$A$4:$A$18</c:f>
              <c:strCach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strCache>
            </c:strRef>
          </c:cat>
          <c:val>
            <c:numRef>
              <c:f>Trend!$D$4:$D$18</c:f>
              <c:numCache>
                <c:formatCode>###0</c:formatCode>
                <c:ptCount val="15"/>
                <c:pt idx="0">
                  <c:v>29</c:v>
                </c:pt>
                <c:pt idx="1">
                  <c:v>29</c:v>
                </c:pt>
                <c:pt idx="2">
                  <c:v>34</c:v>
                </c:pt>
                <c:pt idx="3">
                  <c:v>32</c:v>
                </c:pt>
                <c:pt idx="4">
                  <c:v>28</c:v>
                </c:pt>
                <c:pt idx="5">
                  <c:v>32</c:v>
                </c:pt>
                <c:pt idx="6">
                  <c:v>49</c:v>
                </c:pt>
                <c:pt idx="7">
                  <c:v>49</c:v>
                </c:pt>
                <c:pt idx="8">
                  <c:v>57</c:v>
                </c:pt>
                <c:pt idx="9">
                  <c:v>46</c:v>
                </c:pt>
                <c:pt idx="10">
                  <c:v>62</c:v>
                </c:pt>
                <c:pt idx="11">
                  <c:v>40</c:v>
                </c:pt>
                <c:pt idx="12">
                  <c:v>64</c:v>
                </c:pt>
                <c:pt idx="13">
                  <c:v>52</c:v>
                </c:pt>
                <c:pt idx="14">
                  <c:v>47</c:v>
                </c:pt>
              </c:numCache>
            </c:numRef>
          </c:val>
          <c:smooth val="0"/>
        </c:ser>
        <c:ser>
          <c:idx val="0"/>
          <c:order val="1"/>
          <c:tx>
            <c:v>Baseline</c:v>
          </c:tx>
          <c:spPr>
            <a:ln w="28575" cap="rnd">
              <a:solidFill>
                <a:srgbClr val="FFC000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Trend!$E$4:$E$18</c:f>
              <c:numCache>
                <c:formatCode>###0</c:formatCode>
                <c:ptCount val="15"/>
                <c:pt idx="0">
                  <c:v>30.4</c:v>
                </c:pt>
                <c:pt idx="1">
                  <c:v>30.4</c:v>
                </c:pt>
                <c:pt idx="2">
                  <c:v>30.4</c:v>
                </c:pt>
                <c:pt idx="3">
                  <c:v>30.4</c:v>
                </c:pt>
                <c:pt idx="4">
                  <c:v>30.4</c:v>
                </c:pt>
                <c:pt idx="5">
                  <c:v>30.4</c:v>
                </c:pt>
                <c:pt idx="6">
                  <c:v>30.4</c:v>
                </c:pt>
                <c:pt idx="7">
                  <c:v>30.4</c:v>
                </c:pt>
                <c:pt idx="8">
                  <c:v>30.4</c:v>
                </c:pt>
                <c:pt idx="9">
                  <c:v>30.4</c:v>
                </c:pt>
                <c:pt idx="10">
                  <c:v>30.4</c:v>
                </c:pt>
                <c:pt idx="11">
                  <c:v>30.4</c:v>
                </c:pt>
                <c:pt idx="12">
                  <c:v>30.4</c:v>
                </c:pt>
                <c:pt idx="13">
                  <c:v>30.4</c:v>
                </c:pt>
                <c:pt idx="14">
                  <c:v>30.4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6726408"/>
        <c:axId val="236725232"/>
      </c:lineChart>
      <c:catAx>
        <c:axId val="23672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725232"/>
        <c:crosses val="autoZero"/>
        <c:auto val="1"/>
        <c:lblAlgn val="ctr"/>
        <c:lblOffset val="100"/>
        <c:noMultiLvlLbl val="0"/>
      </c:catAx>
      <c:valAx>
        <c:axId val="236725232"/>
        <c:scaling>
          <c:orientation val="minMax"/>
          <c:max val="70"/>
        </c:scaling>
        <c:delete val="0"/>
        <c:axPos val="l"/>
        <c:numFmt formatCode="#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726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Pedal</a:t>
            </a:r>
            <a:r>
              <a:rPr lang="en-US" b="1" baseline="0"/>
              <a:t> cyclist</a:t>
            </a:r>
            <a:r>
              <a:rPr lang="en-US" b="1"/>
              <a:t> seriously injured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Where!$A$31</c:f>
              <c:strCache>
                <c:ptCount val="1"/>
                <c:pt idx="0">
                  <c:v>Seriously injured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Where!$B$29:$F$29</c:f>
              <c:strCache>
                <c:ptCount val="5"/>
                <c:pt idx="0">
                  <c:v>30</c:v>
                </c:pt>
                <c:pt idx="1">
                  <c:v>40</c:v>
                </c:pt>
                <c:pt idx="2">
                  <c:v>50</c:v>
                </c:pt>
                <c:pt idx="3">
                  <c:v>60</c:v>
                </c:pt>
                <c:pt idx="4">
                  <c:v>70</c:v>
                </c:pt>
              </c:strCache>
            </c:strRef>
          </c:cat>
          <c:val>
            <c:numRef>
              <c:f>Where!$B$31:$F$31</c:f>
              <c:numCache>
                <c:formatCode>General</c:formatCode>
                <c:ptCount val="5"/>
                <c:pt idx="0">
                  <c:v>151</c:v>
                </c:pt>
                <c:pt idx="1">
                  <c:v>14</c:v>
                </c:pt>
                <c:pt idx="2">
                  <c:v>6</c:v>
                </c:pt>
                <c:pt idx="3">
                  <c:v>77</c:v>
                </c:pt>
                <c:pt idx="4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27"/>
        <c:axId val="470823096"/>
        <c:axId val="470815648"/>
      </c:barChart>
      <c:catAx>
        <c:axId val="470823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Speed limit of the road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0815648"/>
        <c:crosses val="autoZero"/>
        <c:auto val="1"/>
        <c:lblAlgn val="ctr"/>
        <c:lblOffset val="100"/>
        <c:noMultiLvlLbl val="0"/>
      </c:catAx>
      <c:valAx>
        <c:axId val="4708156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70823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Unsafe!$A$15:$A$22</c:f>
              <c:strCache>
                <c:ptCount val="8"/>
                <c:pt idx="0">
                  <c:v>Every day**</c:v>
                </c:pt>
                <c:pt idx="1">
                  <c:v>At least once a week</c:v>
                </c:pt>
                <c:pt idx="2">
                  <c:v>At least once every 2-3 weeks</c:v>
                </c:pt>
                <c:pt idx="3">
                  <c:v>At least once a month</c:v>
                </c:pt>
                <c:pt idx="4">
                  <c:v>Once every 2-3 months</c:v>
                </c:pt>
                <c:pt idx="5">
                  <c:v>Once every 6 months</c:v>
                </c:pt>
                <c:pt idx="6">
                  <c:v>Once a year</c:v>
                </c:pt>
                <c:pt idx="7">
                  <c:v>Varies according to time of year+</c:v>
                </c:pt>
              </c:strCache>
            </c:strRef>
          </c:cat>
          <c:val>
            <c:numRef>
              <c:f>Unsafe!$B$15:$B$22</c:f>
              <c:numCache>
                <c:formatCode>0%</c:formatCode>
                <c:ptCount val="8"/>
                <c:pt idx="0">
                  <c:v>0.14000000000000001</c:v>
                </c:pt>
                <c:pt idx="1">
                  <c:v>0.28999999999999998</c:v>
                </c:pt>
                <c:pt idx="2">
                  <c:v>0.13</c:v>
                </c:pt>
                <c:pt idx="3">
                  <c:v>0.14000000000000001</c:v>
                </c:pt>
                <c:pt idx="4">
                  <c:v>0.16</c:v>
                </c:pt>
                <c:pt idx="5">
                  <c:v>0.09</c:v>
                </c:pt>
                <c:pt idx="6">
                  <c:v>0.04</c:v>
                </c:pt>
                <c:pt idx="7">
                  <c:v>0.02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axId val="470816824"/>
        <c:axId val="236724056"/>
      </c:barChart>
      <c:catAx>
        <c:axId val="4708168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724056"/>
        <c:crosses val="autoZero"/>
        <c:auto val="1"/>
        <c:lblAlgn val="ctr"/>
        <c:lblOffset val="100"/>
        <c:noMultiLvlLbl val="0"/>
      </c:catAx>
      <c:valAx>
        <c:axId val="236724056"/>
        <c:scaling>
          <c:orientation val="minMax"/>
        </c:scaling>
        <c:delete val="0"/>
        <c:axPos val="t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0816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475520559930001"/>
          <c:y val="5.037626858451847E-2"/>
          <c:w val="0.54351706036745406"/>
          <c:h val="0.925736648069395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Unsafe!$B$31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Pt>
            <c:idx val="20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</c:dPt>
          <c:cat>
            <c:strRef>
              <c:f>Unsafe!$A$32:$A$52</c:f>
              <c:strCache>
                <c:ptCount val="21"/>
                <c:pt idx="0">
                  <c:v>More cycle lanes</c:v>
                </c:pt>
                <c:pt idx="1">
                  <c:v>Better weather</c:v>
                </c:pt>
                <c:pt idx="2">
                  <c:v>Cycle lanes separated from roads</c:v>
                </c:pt>
                <c:pt idx="3">
                  <c:v>More pleasant cycling routes (e.g. greenways, by the river)</c:v>
                </c:pt>
                <c:pt idx="4">
                  <c:v>Safer cycling routes **</c:v>
                </c:pt>
                <c:pt idx="5">
                  <c:v>Time of year e.g. I cycle more often during summer</c:v>
                </c:pt>
                <c:pt idx="6">
                  <c:v>Motorists who are more considerate to cyclists ***</c:v>
                </c:pt>
                <c:pt idx="7">
                  <c:v>Less traffic</c:v>
                </c:pt>
                <c:pt idx="8">
                  <c:v>Better maintained roads</c:v>
                </c:pt>
                <c:pt idx="9">
                  <c:v>Keeping cycle lanes clear (e.g. no parked cars)</c:v>
                </c:pt>
                <c:pt idx="10">
                  <c:v>Slower traffic</c:v>
                </c:pt>
                <c:pt idx="11">
                  <c:v>Better lighting on roads at night</c:v>
                </c:pt>
                <c:pt idx="12">
                  <c:v>More bicycle docks so bicycle can be secured</c:v>
                </c:pt>
                <c:pt idx="13">
                  <c:v>I already cycle as much as I can +</c:v>
                </c:pt>
                <c:pt idx="14">
                  <c:v>Nothing would encourage me to cycle more often +</c:v>
                </c:pt>
                <c:pt idx="15">
                  <c:v>If I did not have things to carry</c:v>
                </c:pt>
                <c:pt idx="16">
                  <c:v>If I did not have children with me</c:v>
                </c:pt>
                <c:pt idx="17">
                  <c:v>Changing and showering facilities at destination</c:v>
                </c:pt>
                <c:pt idx="18">
                  <c:v>Living closer to services</c:v>
                </c:pt>
                <c:pt idx="19">
                  <c:v>If I was not worried about crime/personal safety</c:v>
                </c:pt>
                <c:pt idx="20">
                  <c:v>Other</c:v>
                </c:pt>
              </c:strCache>
            </c:strRef>
          </c:cat>
          <c:val>
            <c:numRef>
              <c:f>Unsafe!$B$32:$B$52</c:f>
              <c:numCache>
                <c:formatCode>0%</c:formatCode>
                <c:ptCount val="21"/>
                <c:pt idx="0">
                  <c:v>0.37</c:v>
                </c:pt>
                <c:pt idx="1">
                  <c:v>0.36</c:v>
                </c:pt>
                <c:pt idx="2">
                  <c:v>0.32</c:v>
                </c:pt>
                <c:pt idx="3">
                  <c:v>0.28999999999999998</c:v>
                </c:pt>
                <c:pt idx="4">
                  <c:v>0.28000000000000003</c:v>
                </c:pt>
                <c:pt idx="5">
                  <c:v>0.26</c:v>
                </c:pt>
                <c:pt idx="6">
                  <c:v>0.24</c:v>
                </c:pt>
                <c:pt idx="7">
                  <c:v>0.22</c:v>
                </c:pt>
                <c:pt idx="8">
                  <c:v>0.21</c:v>
                </c:pt>
                <c:pt idx="9">
                  <c:v>0.19</c:v>
                </c:pt>
                <c:pt idx="10">
                  <c:v>0.13</c:v>
                </c:pt>
                <c:pt idx="11">
                  <c:v>0.12</c:v>
                </c:pt>
                <c:pt idx="12">
                  <c:v>0.09</c:v>
                </c:pt>
                <c:pt idx="13">
                  <c:v>7.0000000000000007E-2</c:v>
                </c:pt>
                <c:pt idx="14">
                  <c:v>0.06</c:v>
                </c:pt>
                <c:pt idx="15">
                  <c:v>0.06</c:v>
                </c:pt>
                <c:pt idx="16">
                  <c:v>0.05</c:v>
                </c:pt>
                <c:pt idx="17">
                  <c:v>0.05</c:v>
                </c:pt>
                <c:pt idx="18">
                  <c:v>0.04</c:v>
                </c:pt>
                <c:pt idx="19">
                  <c:v>0.04</c:v>
                </c:pt>
                <c:pt idx="20">
                  <c:v>0.02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axId val="236722880"/>
        <c:axId val="236730328"/>
      </c:barChart>
      <c:catAx>
        <c:axId val="2367228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730328"/>
        <c:crosses val="autoZero"/>
        <c:auto val="1"/>
        <c:lblAlgn val="ctr"/>
        <c:lblOffset val="100"/>
        <c:noMultiLvlLbl val="0"/>
      </c:catAx>
      <c:valAx>
        <c:axId val="236730328"/>
        <c:scaling>
          <c:orientation val="minMax"/>
        </c:scaling>
        <c:delete val="0"/>
        <c:axPos val="t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722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475520559930001"/>
          <c:y val="5.037626858451847E-2"/>
          <c:w val="0.54351706036745406"/>
          <c:h val="0.925736648069395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Unsafe!$B$31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Pt>
            <c:idx val="15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</c:dPt>
          <c:cat>
            <c:strRef>
              <c:f>Unsafe!$A$65:$A$80</c:f>
              <c:strCache>
                <c:ptCount val="16"/>
                <c:pt idx="0">
                  <c:v>Heavy traffic e.g. rush hour traffic</c:v>
                </c:pt>
                <c:pt idx="1">
                  <c:v>Motorists driving without consideration of cyclists **</c:v>
                </c:pt>
                <c:pt idx="2">
                  <c:v>Buses or lorries</c:v>
                </c:pt>
                <c:pt idx="3">
                  <c:v>If road condition is poor (e.g. potholes)</c:v>
                </c:pt>
                <c:pt idx="4">
                  <c:v>Traffic travelling above the speed limit</c:v>
                </c:pt>
                <c:pt idx="5">
                  <c:v>Bad weather (e.g. wet or windy conditions)</c:v>
                </c:pt>
                <c:pt idx="6">
                  <c:v>Not enough cycle lanes</c:v>
                </c:pt>
                <c:pt idx="7">
                  <c:v>Narrow roads</c:v>
                </c:pt>
                <c:pt idx="8">
                  <c:v>Normal traffic even if travelling within the speed limit</c:v>
                </c:pt>
                <c:pt idx="9">
                  <c:v>If the roads are not well lit at night</c:v>
                </c:pt>
                <c:pt idx="10">
                  <c:v>Cycle lanes not kept clear (e.g. parked cars)</c:v>
                </c:pt>
                <c:pt idx="11">
                  <c:v>Roadworks</c:v>
                </c:pt>
                <c:pt idx="12">
                  <c:v>Worry about crime/ personal safety</c:v>
                </c:pt>
                <c:pt idx="13">
                  <c:v>I always feel safe cycling on the road +</c:v>
                </c:pt>
                <c:pt idx="14">
                  <c:v>I never cycle on the road +</c:v>
                </c:pt>
                <c:pt idx="15">
                  <c:v>Other</c:v>
                </c:pt>
              </c:strCache>
            </c:strRef>
          </c:cat>
          <c:val>
            <c:numRef>
              <c:f>Unsafe!$B$65:$B$80</c:f>
              <c:numCache>
                <c:formatCode>0%</c:formatCode>
                <c:ptCount val="16"/>
                <c:pt idx="0">
                  <c:v>0.55000000000000004</c:v>
                </c:pt>
                <c:pt idx="1">
                  <c:v>0.48</c:v>
                </c:pt>
                <c:pt idx="2">
                  <c:v>0.39</c:v>
                </c:pt>
                <c:pt idx="3">
                  <c:v>0.38</c:v>
                </c:pt>
                <c:pt idx="4">
                  <c:v>0.35</c:v>
                </c:pt>
                <c:pt idx="5">
                  <c:v>0.32</c:v>
                </c:pt>
                <c:pt idx="6">
                  <c:v>0.28999999999999998</c:v>
                </c:pt>
                <c:pt idx="7">
                  <c:v>0.25</c:v>
                </c:pt>
                <c:pt idx="8">
                  <c:v>0.21</c:v>
                </c:pt>
                <c:pt idx="9">
                  <c:v>0.2</c:v>
                </c:pt>
                <c:pt idx="10">
                  <c:v>0.18</c:v>
                </c:pt>
                <c:pt idx="11">
                  <c:v>0.14000000000000001</c:v>
                </c:pt>
                <c:pt idx="12">
                  <c:v>0.1</c:v>
                </c:pt>
                <c:pt idx="13">
                  <c:v>7.0000000000000007E-2</c:v>
                </c:pt>
                <c:pt idx="14">
                  <c:v>0.06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axId val="471573912"/>
        <c:axId val="471570776"/>
      </c:barChart>
      <c:catAx>
        <c:axId val="47157391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1570776"/>
        <c:crosses val="autoZero"/>
        <c:auto val="1"/>
        <c:lblAlgn val="ctr"/>
        <c:lblOffset val="100"/>
        <c:noMultiLvlLbl val="0"/>
      </c:catAx>
      <c:valAx>
        <c:axId val="471570776"/>
        <c:scaling>
          <c:orientation val="minMax"/>
        </c:scaling>
        <c:delete val="0"/>
        <c:axPos val="t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1573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ysClr val="windowText" lastClr="000000"/>
                </a:solidFill>
              </a:rPr>
              <a:t>KSI Casualties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n-GB">
                <a:solidFill>
                  <a:sysClr val="windowText" lastClr="000000"/>
                </a:solidFill>
              </a:rPr>
              <a:t>2013-2017</a:t>
            </a:r>
          </a:p>
        </c:rich>
      </c:tx>
      <c:layout>
        <c:manualLayout>
          <c:xMode val="edge"/>
          <c:yMode val="edge"/>
          <c:x val="0.54838188976377955"/>
          <c:y val="0.453703703703703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9654724409448822"/>
          <c:y val="9.034266550014583E-2"/>
          <c:w val="0.52912773403324598"/>
          <c:h val="0.8818795567220766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00206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rgbClr val="C30DAD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1111111111111112E-2"/>
                  <c:y val="-0.1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2.2222222222222119E-2"/>
                  <c:y val="-0.1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'KSIs by Road User Type'!$A$20:$A$26</c:f>
              <c:strCache>
                <c:ptCount val="7"/>
                <c:pt idx="0">
                  <c:v>Pedal cyclists</c:v>
                </c:pt>
                <c:pt idx="1">
                  <c:v>Pedestrians</c:v>
                </c:pt>
                <c:pt idx="2">
                  <c:v>Drivers of motor vehicles</c:v>
                </c:pt>
                <c:pt idx="3">
                  <c:v>Motorcyclists</c:v>
                </c:pt>
                <c:pt idx="4">
                  <c:v>Passengers</c:v>
                </c:pt>
                <c:pt idx="5">
                  <c:v>Pillion passengers</c:v>
                </c:pt>
                <c:pt idx="6">
                  <c:v>Other road users</c:v>
                </c:pt>
              </c:strCache>
            </c:strRef>
          </c:cat>
          <c:val>
            <c:numRef>
              <c:f>'KSIs by Road User Type'!$G$20:$G$26</c:f>
              <c:numCache>
                <c:formatCode>0%</c:formatCode>
                <c:ptCount val="7"/>
                <c:pt idx="0">
                  <c:v>0.06</c:v>
                </c:pt>
                <c:pt idx="1">
                  <c:v>0.210205078125</c:v>
                </c:pt>
                <c:pt idx="2">
                  <c:v>0.39</c:v>
                </c:pt>
                <c:pt idx="3">
                  <c:v>0.11</c:v>
                </c:pt>
                <c:pt idx="4">
                  <c:v>0.2</c:v>
                </c:pt>
                <c:pt idx="5">
                  <c:v>0.01</c:v>
                </c:pt>
                <c:pt idx="6">
                  <c:v>0.01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310586176727911E-2"/>
          <c:y val="0.10127150772820064"/>
          <c:w val="0.27615660542432202"/>
          <c:h val="0.843172936716243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ysClr val="windowText" lastClr="000000"/>
                </a:solidFill>
              </a:rPr>
              <a:t>Gender</a:t>
            </a:r>
          </a:p>
        </c:rich>
      </c:tx>
      <c:layout>
        <c:manualLayout>
          <c:xMode val="edge"/>
          <c:yMode val="edge"/>
          <c:x val="0.31974792624606135"/>
          <c:y val="0.464223296065415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19960004999377"/>
          <c:y val="9.4214002554473056E-2"/>
          <c:w val="0.54641617166275269"/>
          <c:h val="0.8600394767140398"/>
        </c:manualLayout>
      </c:layout>
      <c:doughnutChart>
        <c:varyColors val="1"/>
        <c:ser>
          <c:idx val="0"/>
          <c:order val="0"/>
          <c:spPr>
            <a:solidFill>
              <a:srgbClr val="002060"/>
            </a:solidFill>
          </c:spPr>
          <c:dPt>
            <c:idx val="0"/>
            <c:bubble3D val="0"/>
            <c:spPr>
              <a:solidFill>
                <a:srgbClr val="00206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'Age and Gender'!$A$32:$A$33</c:f>
              <c:strCache>
                <c:ptCount val="2"/>
                <c:pt idx="0">
                  <c:v>Male</c:v>
                </c:pt>
                <c:pt idx="1">
                  <c:v>Female</c:v>
                </c:pt>
              </c:strCache>
            </c:strRef>
          </c:cat>
          <c:val>
            <c:numRef>
              <c:f>'Age and Gender'!$C$32:$C$33</c:f>
              <c:numCache>
                <c:formatCode>0%</c:formatCode>
                <c:ptCount val="2"/>
                <c:pt idx="0">
                  <c:v>0.85283018867924532</c:v>
                </c:pt>
                <c:pt idx="1">
                  <c:v>0.14716981132075471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7225021872265966"/>
          <c:y val="0.22743000874890634"/>
          <c:w val="0.31853360435208755"/>
          <c:h val="9.40678395509095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Age</a:t>
            </a:r>
          </a:p>
        </c:rich>
      </c:tx>
      <c:layout>
        <c:manualLayout>
          <c:xMode val="edge"/>
          <c:yMode val="edge"/>
          <c:x val="0.35402044893642026"/>
          <c:y val="0.436790589626588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033945756780402"/>
          <c:y val="3.9488918051910162E-2"/>
          <c:w val="0.54209908136482932"/>
          <c:h val="0.9034984689413821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206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rgbClr val="7030A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'Age and Gender'!$A$44:$A$49</c:f>
              <c:strCache>
                <c:ptCount val="6"/>
                <c:pt idx="0">
                  <c:v>0-15 years</c:v>
                </c:pt>
                <c:pt idx="1">
                  <c:v>16-24 years</c:v>
                </c:pt>
                <c:pt idx="2">
                  <c:v>25-34 years</c:v>
                </c:pt>
                <c:pt idx="3">
                  <c:v>35-49 years</c:v>
                </c:pt>
                <c:pt idx="4">
                  <c:v>50-64 years</c:v>
                </c:pt>
                <c:pt idx="5">
                  <c:v>65+ years</c:v>
                </c:pt>
              </c:strCache>
            </c:strRef>
          </c:cat>
          <c:val>
            <c:numRef>
              <c:f>'Age and Gender'!$C$44:$C$49</c:f>
              <c:numCache>
                <c:formatCode>0%</c:formatCode>
                <c:ptCount val="6"/>
                <c:pt idx="0">
                  <c:v>0.11320754716981132</c:v>
                </c:pt>
                <c:pt idx="1">
                  <c:v>8.6792452830188674E-2</c:v>
                </c:pt>
                <c:pt idx="2">
                  <c:v>0.12452830188679245</c:v>
                </c:pt>
                <c:pt idx="3">
                  <c:v>0.37358490566037733</c:v>
                </c:pt>
                <c:pt idx="4">
                  <c:v>0.24150943396226415</c:v>
                </c:pt>
                <c:pt idx="5">
                  <c:v>6.0377358490566038E-2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"/>
          <c:y val="9.7800379119276762E-2"/>
          <c:w val="0.27500000000000002"/>
          <c:h val="0.679977398658501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When!$B$66</c:f>
              <c:strCache>
                <c:ptCount val="1"/>
                <c:pt idx="0">
                  <c:v>0-15</c:v>
                </c:pt>
              </c:strCache>
            </c:strRef>
          </c:tx>
          <c:spPr>
            <a:ln w="381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When!$A$67:$A$78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When!$B$67:$B$78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When!$C$66</c:f>
              <c:strCache>
                <c:ptCount val="1"/>
                <c:pt idx="0">
                  <c:v>16-24</c:v>
                </c:pt>
              </c:strCache>
            </c:strRef>
          </c:tx>
          <c:spPr>
            <a:ln w="381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When!$A$67:$A$78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When!$C$67:$C$78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3</c:v>
                </c:pt>
                <c:pt idx="11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When!$D$66</c:f>
              <c:strCache>
                <c:ptCount val="1"/>
                <c:pt idx="0">
                  <c:v>25-34</c:v>
                </c:pt>
              </c:strCache>
            </c:strRef>
          </c:tx>
          <c:spPr>
            <a:ln w="412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When!$A$67:$A$78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When!$D$67:$D$78</c:f>
              <c:numCache>
                <c:formatCode>General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1</c:v>
                </c:pt>
                <c:pt idx="5">
                  <c:v>5</c:v>
                </c:pt>
                <c:pt idx="6">
                  <c:v>2</c:v>
                </c:pt>
                <c:pt idx="7">
                  <c:v>5</c:v>
                </c:pt>
                <c:pt idx="8">
                  <c:v>2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When!$E$66</c:f>
              <c:strCache>
                <c:ptCount val="1"/>
                <c:pt idx="0">
                  <c:v>35-49</c:v>
                </c:pt>
              </c:strCache>
            </c:strRef>
          </c:tx>
          <c:spPr>
            <a:ln w="38100" cap="rnd">
              <a:solidFill>
                <a:schemeClr val="accent2">
                  <a:alpha val="97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When!$A$67:$A$78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When!$E$67:$E$78</c:f>
              <c:numCache>
                <c:formatCode>General</c:formatCode>
                <c:ptCount val="12"/>
                <c:pt idx="0">
                  <c:v>6</c:v>
                </c:pt>
                <c:pt idx="1">
                  <c:v>5</c:v>
                </c:pt>
                <c:pt idx="2">
                  <c:v>5</c:v>
                </c:pt>
                <c:pt idx="3">
                  <c:v>7</c:v>
                </c:pt>
                <c:pt idx="4">
                  <c:v>7</c:v>
                </c:pt>
                <c:pt idx="5">
                  <c:v>10</c:v>
                </c:pt>
                <c:pt idx="6">
                  <c:v>13</c:v>
                </c:pt>
                <c:pt idx="7">
                  <c:v>12</c:v>
                </c:pt>
                <c:pt idx="8">
                  <c:v>12</c:v>
                </c:pt>
                <c:pt idx="9">
                  <c:v>11</c:v>
                </c:pt>
                <c:pt idx="10">
                  <c:v>8</c:v>
                </c:pt>
                <c:pt idx="11">
                  <c:v>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When!$F$66</c:f>
              <c:strCache>
                <c:ptCount val="1"/>
                <c:pt idx="0">
                  <c:v>50-64</c:v>
                </c:pt>
              </c:strCache>
            </c:strRef>
          </c:tx>
          <c:spPr>
            <a:ln w="38100" cap="rnd">
              <a:solidFill>
                <a:srgbClr val="C30DAD"/>
              </a:solidFill>
              <a:round/>
            </a:ln>
            <a:effectLst/>
          </c:spPr>
          <c:marker>
            <c:symbol val="none"/>
          </c:marker>
          <c:cat>
            <c:strRef>
              <c:f>When!$A$67:$A$78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When!$F$67:$F$78</c:f>
              <c:numCache>
                <c:formatCode>General</c:formatCode>
                <c:ptCount val="12"/>
                <c:pt idx="0">
                  <c:v>6</c:v>
                </c:pt>
                <c:pt idx="1">
                  <c:v>4</c:v>
                </c:pt>
                <c:pt idx="2">
                  <c:v>8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8</c:v>
                </c:pt>
                <c:pt idx="7">
                  <c:v>6</c:v>
                </c:pt>
                <c:pt idx="8">
                  <c:v>9</c:v>
                </c:pt>
                <c:pt idx="9">
                  <c:v>6</c:v>
                </c:pt>
                <c:pt idx="10">
                  <c:v>7</c:v>
                </c:pt>
                <c:pt idx="11">
                  <c:v>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When!$G$66</c:f>
              <c:strCache>
                <c:ptCount val="1"/>
                <c:pt idx="0">
                  <c:v>65+</c:v>
                </c:pt>
              </c:strCache>
            </c:strRef>
          </c:tx>
          <c:spPr>
            <a:ln w="381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When!$A$67:$A$78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When!$G$67:$G$78</c:f>
              <c:numCache>
                <c:formatCode>General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3</c:v>
                </c:pt>
                <c:pt idx="8">
                  <c:v>1</c:v>
                </c:pt>
                <c:pt idx="9">
                  <c:v>3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0817216"/>
        <c:axId val="470818784"/>
      </c:lineChart>
      <c:catAx>
        <c:axId val="47081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0818784"/>
        <c:crosses val="autoZero"/>
        <c:auto val="1"/>
        <c:lblAlgn val="ctr"/>
        <c:lblOffset val="100"/>
        <c:noMultiLvlLbl val="0"/>
      </c:catAx>
      <c:valAx>
        <c:axId val="470818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0817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651557484933156E-2"/>
          <c:y val="3.2197820924002356E-2"/>
          <c:w val="0.88884306617098086"/>
          <c:h val="0.76224919801691449"/>
        </c:manualLayout>
      </c:layout>
      <c:lineChart>
        <c:grouping val="standard"/>
        <c:varyColors val="0"/>
        <c:ser>
          <c:idx val="0"/>
          <c:order val="0"/>
          <c:tx>
            <c:strRef>
              <c:f>When!$B$23</c:f>
              <c:strCache>
                <c:ptCount val="1"/>
                <c:pt idx="0">
                  <c:v>0-15 years</c:v>
                </c:pt>
              </c:strCache>
            </c:strRef>
          </c:tx>
          <c:spPr>
            <a:ln w="381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When!$A$24:$A$35</c:f>
              <c:strCache>
                <c:ptCount val="12"/>
                <c:pt idx="0">
                  <c:v>0501- 0700</c:v>
                </c:pt>
                <c:pt idx="1">
                  <c:v>0701- 0900</c:v>
                </c:pt>
                <c:pt idx="2">
                  <c:v>0901- 1100</c:v>
                </c:pt>
                <c:pt idx="3">
                  <c:v>1101- 1300</c:v>
                </c:pt>
                <c:pt idx="4">
                  <c:v>1301- 1500</c:v>
                </c:pt>
                <c:pt idx="5">
                  <c:v>1501- 1700</c:v>
                </c:pt>
                <c:pt idx="6">
                  <c:v>1701- 1900</c:v>
                </c:pt>
                <c:pt idx="7">
                  <c:v>1901- 2100</c:v>
                </c:pt>
                <c:pt idx="8">
                  <c:v>2101- 2300</c:v>
                </c:pt>
                <c:pt idx="9">
                  <c:v>2301- 0100</c:v>
                </c:pt>
                <c:pt idx="10">
                  <c:v>0101- 0300</c:v>
                </c:pt>
                <c:pt idx="11">
                  <c:v>0301- 0500</c:v>
                </c:pt>
              </c:strCache>
            </c:strRef>
          </c:cat>
          <c:val>
            <c:numRef>
              <c:f>When!$B$24:$B$35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7</c:v>
                </c:pt>
                <c:pt idx="6">
                  <c:v>7</c:v>
                </c:pt>
                <c:pt idx="7">
                  <c:v>5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When!$C$23</c:f>
              <c:strCache>
                <c:ptCount val="1"/>
                <c:pt idx="0">
                  <c:v>16-24 years</c:v>
                </c:pt>
              </c:strCache>
            </c:strRef>
          </c:tx>
          <c:spPr>
            <a:ln w="381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When!$A$24:$A$35</c:f>
              <c:strCache>
                <c:ptCount val="12"/>
                <c:pt idx="0">
                  <c:v>0501- 0700</c:v>
                </c:pt>
                <c:pt idx="1">
                  <c:v>0701- 0900</c:v>
                </c:pt>
                <c:pt idx="2">
                  <c:v>0901- 1100</c:v>
                </c:pt>
                <c:pt idx="3">
                  <c:v>1101- 1300</c:v>
                </c:pt>
                <c:pt idx="4">
                  <c:v>1301- 1500</c:v>
                </c:pt>
                <c:pt idx="5">
                  <c:v>1501- 1700</c:v>
                </c:pt>
                <c:pt idx="6">
                  <c:v>1701- 1900</c:v>
                </c:pt>
                <c:pt idx="7">
                  <c:v>1901- 2100</c:v>
                </c:pt>
                <c:pt idx="8">
                  <c:v>2101- 2300</c:v>
                </c:pt>
                <c:pt idx="9">
                  <c:v>2301- 0100</c:v>
                </c:pt>
                <c:pt idx="10">
                  <c:v>0101- 0300</c:v>
                </c:pt>
                <c:pt idx="11">
                  <c:v>0301- 0500</c:v>
                </c:pt>
              </c:strCache>
            </c:strRef>
          </c:cat>
          <c:val>
            <c:numRef>
              <c:f>When!$C$24:$C$35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7</c:v>
                </c:pt>
                <c:pt idx="7">
                  <c:v>3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When!$D$23</c:f>
              <c:strCache>
                <c:ptCount val="1"/>
                <c:pt idx="0">
                  <c:v>25-34 years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When!$A$24:$A$35</c:f>
              <c:strCache>
                <c:ptCount val="12"/>
                <c:pt idx="0">
                  <c:v>0501- 0700</c:v>
                </c:pt>
                <c:pt idx="1">
                  <c:v>0701- 0900</c:v>
                </c:pt>
                <c:pt idx="2">
                  <c:v>0901- 1100</c:v>
                </c:pt>
                <c:pt idx="3">
                  <c:v>1101- 1300</c:v>
                </c:pt>
                <c:pt idx="4">
                  <c:v>1301- 1500</c:v>
                </c:pt>
                <c:pt idx="5">
                  <c:v>1501- 1700</c:v>
                </c:pt>
                <c:pt idx="6">
                  <c:v>1701- 1900</c:v>
                </c:pt>
                <c:pt idx="7">
                  <c:v>1901- 2100</c:v>
                </c:pt>
                <c:pt idx="8">
                  <c:v>2101- 2300</c:v>
                </c:pt>
                <c:pt idx="9">
                  <c:v>2301- 0100</c:v>
                </c:pt>
                <c:pt idx="10">
                  <c:v>0101- 0300</c:v>
                </c:pt>
                <c:pt idx="11">
                  <c:v>0301- 0500</c:v>
                </c:pt>
              </c:strCache>
            </c:strRef>
          </c:cat>
          <c:val>
            <c:numRef>
              <c:f>When!$D$24:$D$35</c:f>
              <c:numCache>
                <c:formatCode>General</c:formatCode>
                <c:ptCount val="12"/>
                <c:pt idx="0">
                  <c:v>0</c:v>
                </c:pt>
                <c:pt idx="1">
                  <c:v>4</c:v>
                </c:pt>
                <c:pt idx="2">
                  <c:v>7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When!$E$23</c:f>
              <c:strCache>
                <c:ptCount val="1"/>
                <c:pt idx="0">
                  <c:v>35-49 years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When!$A$24:$A$35</c:f>
              <c:strCache>
                <c:ptCount val="12"/>
                <c:pt idx="0">
                  <c:v>0501- 0700</c:v>
                </c:pt>
                <c:pt idx="1">
                  <c:v>0701- 0900</c:v>
                </c:pt>
                <c:pt idx="2">
                  <c:v>0901- 1100</c:v>
                </c:pt>
                <c:pt idx="3">
                  <c:v>1101- 1300</c:v>
                </c:pt>
                <c:pt idx="4">
                  <c:v>1301- 1500</c:v>
                </c:pt>
                <c:pt idx="5">
                  <c:v>1501- 1700</c:v>
                </c:pt>
                <c:pt idx="6">
                  <c:v>1701- 1900</c:v>
                </c:pt>
                <c:pt idx="7">
                  <c:v>1901- 2100</c:v>
                </c:pt>
                <c:pt idx="8">
                  <c:v>2101- 2300</c:v>
                </c:pt>
                <c:pt idx="9">
                  <c:v>2301- 0100</c:v>
                </c:pt>
                <c:pt idx="10">
                  <c:v>0101- 0300</c:v>
                </c:pt>
                <c:pt idx="11">
                  <c:v>0301- 0500</c:v>
                </c:pt>
              </c:strCache>
            </c:strRef>
          </c:cat>
          <c:val>
            <c:numRef>
              <c:f>When!$E$24:$E$35</c:f>
              <c:numCache>
                <c:formatCode>General</c:formatCode>
                <c:ptCount val="12"/>
                <c:pt idx="0">
                  <c:v>2</c:v>
                </c:pt>
                <c:pt idx="1">
                  <c:v>15</c:v>
                </c:pt>
                <c:pt idx="2">
                  <c:v>13</c:v>
                </c:pt>
                <c:pt idx="3">
                  <c:v>14</c:v>
                </c:pt>
                <c:pt idx="4">
                  <c:v>12</c:v>
                </c:pt>
                <c:pt idx="5">
                  <c:v>13</c:v>
                </c:pt>
                <c:pt idx="6">
                  <c:v>13</c:v>
                </c:pt>
                <c:pt idx="7">
                  <c:v>17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When!$F$23</c:f>
              <c:strCache>
                <c:ptCount val="1"/>
                <c:pt idx="0">
                  <c:v>50-64 years</c:v>
                </c:pt>
              </c:strCache>
            </c:strRef>
          </c:tx>
          <c:spPr>
            <a:ln w="38100" cap="rnd">
              <a:solidFill>
                <a:srgbClr val="C30DAD"/>
              </a:solidFill>
              <a:round/>
            </a:ln>
            <a:effectLst/>
          </c:spPr>
          <c:marker>
            <c:symbol val="none"/>
          </c:marker>
          <c:cat>
            <c:strRef>
              <c:f>When!$A$24:$A$35</c:f>
              <c:strCache>
                <c:ptCount val="12"/>
                <c:pt idx="0">
                  <c:v>0501- 0700</c:v>
                </c:pt>
                <c:pt idx="1">
                  <c:v>0701- 0900</c:v>
                </c:pt>
                <c:pt idx="2">
                  <c:v>0901- 1100</c:v>
                </c:pt>
                <c:pt idx="3">
                  <c:v>1101- 1300</c:v>
                </c:pt>
                <c:pt idx="4">
                  <c:v>1301- 1500</c:v>
                </c:pt>
                <c:pt idx="5">
                  <c:v>1501- 1700</c:v>
                </c:pt>
                <c:pt idx="6">
                  <c:v>1701- 1900</c:v>
                </c:pt>
                <c:pt idx="7">
                  <c:v>1901- 2100</c:v>
                </c:pt>
                <c:pt idx="8">
                  <c:v>2101- 2300</c:v>
                </c:pt>
                <c:pt idx="9">
                  <c:v>2301- 0100</c:v>
                </c:pt>
                <c:pt idx="10">
                  <c:v>0101- 0300</c:v>
                </c:pt>
                <c:pt idx="11">
                  <c:v>0301- 0500</c:v>
                </c:pt>
              </c:strCache>
            </c:strRef>
          </c:cat>
          <c:val>
            <c:numRef>
              <c:f>When!$F$24:$F$35</c:f>
              <c:numCache>
                <c:formatCode>General</c:formatCode>
                <c:ptCount val="12"/>
                <c:pt idx="0">
                  <c:v>5</c:v>
                </c:pt>
                <c:pt idx="1">
                  <c:v>7</c:v>
                </c:pt>
                <c:pt idx="2">
                  <c:v>8</c:v>
                </c:pt>
                <c:pt idx="3">
                  <c:v>17</c:v>
                </c:pt>
                <c:pt idx="4">
                  <c:v>4</c:v>
                </c:pt>
                <c:pt idx="5">
                  <c:v>9</c:v>
                </c:pt>
                <c:pt idx="6">
                  <c:v>8</c:v>
                </c:pt>
                <c:pt idx="7">
                  <c:v>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When!$G$23</c:f>
              <c:strCache>
                <c:ptCount val="1"/>
                <c:pt idx="0">
                  <c:v>65+ years</c:v>
                </c:pt>
              </c:strCache>
            </c:strRef>
          </c:tx>
          <c:spPr>
            <a:ln w="381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When!$A$24:$A$35</c:f>
              <c:strCache>
                <c:ptCount val="12"/>
                <c:pt idx="0">
                  <c:v>0501- 0700</c:v>
                </c:pt>
                <c:pt idx="1">
                  <c:v>0701- 0900</c:v>
                </c:pt>
                <c:pt idx="2">
                  <c:v>0901- 1100</c:v>
                </c:pt>
                <c:pt idx="3">
                  <c:v>1101- 1300</c:v>
                </c:pt>
                <c:pt idx="4">
                  <c:v>1301- 1500</c:v>
                </c:pt>
                <c:pt idx="5">
                  <c:v>1501- 1700</c:v>
                </c:pt>
                <c:pt idx="6">
                  <c:v>1701- 1900</c:v>
                </c:pt>
                <c:pt idx="7">
                  <c:v>1901- 2100</c:v>
                </c:pt>
                <c:pt idx="8">
                  <c:v>2101- 2300</c:v>
                </c:pt>
                <c:pt idx="9">
                  <c:v>2301- 0100</c:v>
                </c:pt>
                <c:pt idx="10">
                  <c:v>0101- 0300</c:v>
                </c:pt>
                <c:pt idx="11">
                  <c:v>0301- 0500</c:v>
                </c:pt>
              </c:strCache>
            </c:strRef>
          </c:cat>
          <c:val>
            <c:numRef>
              <c:f>When!$G$24:$G$35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7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0822312"/>
        <c:axId val="470822704"/>
      </c:lineChart>
      <c:catAx>
        <c:axId val="4708223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0822704"/>
        <c:crosses val="autoZero"/>
        <c:auto val="1"/>
        <c:lblAlgn val="ctr"/>
        <c:lblOffset val="100"/>
        <c:noMultiLvlLbl val="0"/>
      </c:catAx>
      <c:valAx>
        <c:axId val="47082270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Pedal Cyclist KSIs</a:t>
                </a:r>
              </a:p>
            </c:rich>
          </c:tx>
          <c:layout>
            <c:manualLayout>
              <c:xMode val="edge"/>
              <c:yMode val="edge"/>
              <c:x val="5.8651026392961877E-3"/>
              <c:y val="0.251266438804926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0822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6945251345048127"/>
          <c:y val="4.6874453193350818E-2"/>
          <c:w val="0.22942326490713583"/>
          <c:h val="0.448495917177019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spPr>
            <a:ln w="381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When!$A$45:$A$56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When!$D$45:$D$56</c:f>
              <c:numCache>
                <c:formatCode>###0</c:formatCode>
                <c:ptCount val="12"/>
                <c:pt idx="0">
                  <c:v>16</c:v>
                </c:pt>
                <c:pt idx="1">
                  <c:v>12</c:v>
                </c:pt>
                <c:pt idx="2">
                  <c:v>20</c:v>
                </c:pt>
                <c:pt idx="3">
                  <c:v>16</c:v>
                </c:pt>
                <c:pt idx="4">
                  <c:v>16</c:v>
                </c:pt>
                <c:pt idx="5">
                  <c:v>28</c:v>
                </c:pt>
                <c:pt idx="6">
                  <c:v>34</c:v>
                </c:pt>
                <c:pt idx="7">
                  <c:v>35</c:v>
                </c:pt>
                <c:pt idx="8">
                  <c:v>29</c:v>
                </c:pt>
                <c:pt idx="9">
                  <c:v>27</c:v>
                </c:pt>
                <c:pt idx="10">
                  <c:v>22</c:v>
                </c:pt>
                <c:pt idx="11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0819568"/>
        <c:axId val="470821920"/>
      </c:lineChart>
      <c:catAx>
        <c:axId val="47081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0821920"/>
        <c:crosses val="autoZero"/>
        <c:auto val="1"/>
        <c:lblAlgn val="ctr"/>
        <c:lblOffset val="100"/>
        <c:noMultiLvlLbl val="0"/>
      </c:catAx>
      <c:valAx>
        <c:axId val="470821920"/>
        <c:scaling>
          <c:orientation val="minMax"/>
        </c:scaling>
        <c:delete val="0"/>
        <c:axPos val="l"/>
        <c:numFmt formatCode="#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0819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9009186351706"/>
          <c:y val="5.0925925925925923E-2"/>
          <c:w val="0.76354352580927387"/>
          <c:h val="0.9079855643044619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Where!$I$5</c:f>
              <c:strCache>
                <c:ptCount val="1"/>
                <c:pt idx="0">
                  <c:v>Urban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Where!$H$6:$H$7</c:f>
              <c:strCache>
                <c:ptCount val="2"/>
                <c:pt idx="0">
                  <c:v>Pedal cyclist KSIs</c:v>
                </c:pt>
                <c:pt idx="1">
                  <c:v>All KSIs</c:v>
                </c:pt>
              </c:strCache>
            </c:strRef>
          </c:cat>
          <c:val>
            <c:numRef>
              <c:f>Where!$I$6:$I$7</c:f>
              <c:numCache>
                <c:formatCode>0%</c:formatCode>
                <c:ptCount val="2"/>
                <c:pt idx="0">
                  <c:v>0.62</c:v>
                </c:pt>
                <c:pt idx="1">
                  <c:v>0.41</c:v>
                </c:pt>
              </c:numCache>
            </c:numRef>
          </c:val>
        </c:ser>
        <c:ser>
          <c:idx val="1"/>
          <c:order val="1"/>
          <c:tx>
            <c:strRef>
              <c:f>Where!$J$5</c:f>
              <c:strCache>
                <c:ptCount val="1"/>
                <c:pt idx="0">
                  <c:v>Rural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Where!$H$6:$H$7</c:f>
              <c:strCache>
                <c:ptCount val="2"/>
                <c:pt idx="0">
                  <c:v>Pedal cyclist KSIs</c:v>
                </c:pt>
                <c:pt idx="1">
                  <c:v>All KSIs</c:v>
                </c:pt>
              </c:strCache>
            </c:strRef>
          </c:cat>
          <c:val>
            <c:numRef>
              <c:f>Where!$J$6:$J$7</c:f>
              <c:numCache>
                <c:formatCode>0%</c:formatCode>
                <c:ptCount val="2"/>
                <c:pt idx="0">
                  <c:v>0.32</c:v>
                </c:pt>
                <c:pt idx="1">
                  <c:v>0.54</c:v>
                </c:pt>
              </c:numCache>
            </c:numRef>
          </c:val>
        </c:ser>
        <c:ser>
          <c:idx val="2"/>
          <c:order val="2"/>
          <c:tx>
            <c:strRef>
              <c:f>Where!$K$5</c:f>
              <c:strCache>
                <c:ptCount val="1"/>
                <c:pt idx="0">
                  <c:v>Motorway/Dual Carriageway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Where!$H$6:$H$7</c:f>
              <c:strCache>
                <c:ptCount val="2"/>
                <c:pt idx="0">
                  <c:v>Pedal cyclist KSIs</c:v>
                </c:pt>
                <c:pt idx="1">
                  <c:v>All KSIs</c:v>
                </c:pt>
              </c:strCache>
            </c:strRef>
          </c:cat>
          <c:val>
            <c:numRef>
              <c:f>Where!$K$6:$K$7</c:f>
              <c:numCache>
                <c:formatCode>0%</c:formatCode>
                <c:ptCount val="2"/>
                <c:pt idx="0">
                  <c:v>0.06</c:v>
                </c:pt>
                <c:pt idx="1">
                  <c:v>0.05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470818000"/>
        <c:axId val="470820352"/>
      </c:barChart>
      <c:catAx>
        <c:axId val="4708180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0820352"/>
        <c:crosses val="autoZero"/>
        <c:auto val="1"/>
        <c:lblAlgn val="ctr"/>
        <c:lblOffset val="100"/>
        <c:noMultiLvlLbl val="0"/>
      </c:catAx>
      <c:valAx>
        <c:axId val="470820352"/>
        <c:scaling>
          <c:orientation val="minMax"/>
        </c:scaling>
        <c:delete val="1"/>
        <c:axPos val="t"/>
        <c:numFmt formatCode="0%" sourceLinked="1"/>
        <c:majorTickMark val="none"/>
        <c:minorTickMark val="none"/>
        <c:tickLblPos val="nextTo"/>
        <c:crossAx val="470818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985783027121602"/>
          <c:y val="0.4635411198600175"/>
          <c:w val="0.68176886353772703"/>
          <c:h val="0.110656142995254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Pedal cyclist fatalities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Where!$A$30</c:f>
              <c:strCache>
                <c:ptCount val="1"/>
                <c:pt idx="0">
                  <c:v>Killed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Where!$B$29:$F$29</c:f>
              <c:strCache>
                <c:ptCount val="5"/>
                <c:pt idx="0">
                  <c:v>30</c:v>
                </c:pt>
                <c:pt idx="1">
                  <c:v>40</c:v>
                </c:pt>
                <c:pt idx="2">
                  <c:v>50</c:v>
                </c:pt>
                <c:pt idx="3">
                  <c:v>60</c:v>
                </c:pt>
                <c:pt idx="4">
                  <c:v>70</c:v>
                </c:pt>
              </c:strCache>
            </c:strRef>
          </c:cat>
          <c:val>
            <c:numRef>
              <c:f>Where!$B$30:$F$30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27"/>
        <c:axId val="470821136"/>
        <c:axId val="470820744"/>
      </c:barChart>
      <c:catAx>
        <c:axId val="4708211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Speed</a:t>
                </a:r>
                <a:r>
                  <a:rPr lang="en-GB" b="1" baseline="0"/>
                  <a:t> limit of the road</a:t>
                </a:r>
                <a:endParaRPr lang="en-GB" b="1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0820744"/>
        <c:crosses val="autoZero"/>
        <c:auto val="1"/>
        <c:lblAlgn val="ctr"/>
        <c:lblOffset val="100"/>
        <c:noMultiLvlLbl val="0"/>
      </c:catAx>
      <c:valAx>
        <c:axId val="4708207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70821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404928</xdr:colOff>
      <xdr:row>22</xdr:row>
      <xdr:rowOff>160299</xdr:rowOff>
    </xdr:from>
    <xdr:to>
      <xdr:col>10</xdr:col>
      <xdr:colOff>233478</xdr:colOff>
      <xdr:row>25</xdr:row>
      <xdr:rowOff>55524</xdr:rowOff>
    </xdr:to>
    <xdr:sp macro="" textlink="">
      <xdr:nvSpPr>
        <xdr:cNvPr id="23" name="TextBox 22"/>
        <xdr:cNvSpPr txBox="1"/>
      </xdr:nvSpPr>
      <xdr:spPr>
        <a:xfrm>
          <a:off x="3448282" y="4351299"/>
          <a:ext cx="2871903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Analysis, Statistics and Research Branch, DFI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April 2019</a:t>
          </a:r>
        </a:p>
        <a:p>
          <a:endParaRPr lang="en-GB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56</xdr:row>
      <xdr:rowOff>15875</xdr:rowOff>
    </xdr:to>
    <xdr:pic>
      <xdr:nvPicPr>
        <xdr:cNvPr id="16" name="Picture 1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53325" cy="10683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2</xdr:row>
      <xdr:rowOff>100012</xdr:rowOff>
    </xdr:from>
    <xdr:to>
      <xdr:col>13</xdr:col>
      <xdr:colOff>342900</xdr:colOff>
      <xdr:row>17</xdr:row>
      <xdr:rowOff>61912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0.63194</cdr:x>
      <cdr:y>0.5401</cdr:y>
    </cdr:from>
    <cdr:to>
      <cdr:x>0.9423</cdr:x>
      <cdr:y>0.65475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889230" y="1625635"/>
          <a:ext cx="1418966" cy="345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>
              <a:solidFill>
                <a:sysClr val="windowText" lastClr="000000"/>
              </a:solidFill>
            </a:rPr>
            <a:t>2004-2008</a:t>
          </a:r>
          <a:r>
            <a:rPr lang="en-GB" sz="900" baseline="0">
              <a:solidFill>
                <a:sysClr val="windowText" lastClr="000000"/>
              </a:solidFill>
            </a:rPr>
            <a:t> Baseline (30)</a:t>
          </a:r>
          <a:endParaRPr lang="en-GB" sz="900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0.09583</cdr:x>
      <cdr:y>0.14684</cdr:y>
    </cdr:from>
    <cdr:to>
      <cdr:x>0.475</cdr:x>
      <cdr:y>0.23874</cdr:y>
    </cdr:to>
    <cdr:sp macro="" textlink="">
      <cdr:nvSpPr>
        <cdr:cNvPr id="3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441971"/>
          <a:ext cx="1733550" cy="27661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rot="0" vert="horz" wrap="square" lIns="91440" tIns="45720" rIns="91440" bIns="45720" anchor="t" anchorCtr="0">
          <a:spAutoFit/>
        </a:bodyPr>
        <a:lstStyle xmlns:a="http://schemas.openxmlformats.org/drawingml/2006/main"/>
        <a:p xmlns:a="http://schemas.openxmlformats.org/drawingml/2006/main">
          <a:pPr>
            <a:lnSpc>
              <a:spcPct val="107000"/>
            </a:lnSpc>
            <a:spcAft>
              <a:spcPts val="800"/>
            </a:spcAft>
          </a:pPr>
          <a:r>
            <a:rPr lang="en-GB" sz="1100" b="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Pedal</a:t>
          </a:r>
          <a:r>
            <a:rPr lang="en-GB" sz="1100" b="0" baseline="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cyclist</a:t>
          </a:r>
          <a:r>
            <a:rPr lang="en-GB" sz="1100" b="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KSI casualties</a:t>
          </a:r>
        </a:p>
      </cdr:txBody>
    </cdr:sp>
  </cdr:relSizeAnchor>
  <cdr:relSizeAnchor xmlns:cdr="http://schemas.openxmlformats.org/drawingml/2006/chartDrawing">
    <cdr:from>
      <cdr:x>0.45</cdr:x>
      <cdr:y>0.20728</cdr:y>
    </cdr:from>
    <cdr:to>
      <cdr:x>0.52708</cdr:x>
      <cdr:y>0.27057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2057400" y="623888"/>
          <a:ext cx="352425" cy="19050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12</xdr:row>
      <xdr:rowOff>61912</xdr:rowOff>
    </xdr:from>
    <xdr:to>
      <xdr:col>13</xdr:col>
      <xdr:colOff>57150</xdr:colOff>
      <xdr:row>26</xdr:row>
      <xdr:rowOff>138112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114300</xdr:colOff>
      <xdr:row>24</xdr:row>
      <xdr:rowOff>61912</xdr:rowOff>
    </xdr:from>
    <xdr:to>
      <xdr:col>12</xdr:col>
      <xdr:colOff>257175</xdr:colOff>
      <xdr:row>38</xdr:row>
      <xdr:rowOff>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381000</xdr:colOff>
      <xdr:row>40</xdr:row>
      <xdr:rowOff>157162</xdr:rowOff>
    </xdr:from>
    <xdr:to>
      <xdr:col>13</xdr:col>
      <xdr:colOff>95250</xdr:colOff>
      <xdr:row>52</xdr:row>
      <xdr:rowOff>123825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533399</xdr:colOff>
      <xdr:row>64</xdr:row>
      <xdr:rowOff>157162</xdr:rowOff>
    </xdr:from>
    <xdr:to>
      <xdr:col>18</xdr:col>
      <xdr:colOff>371474</xdr:colOff>
      <xdr:row>79</xdr:row>
      <xdr:rowOff>42862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447676</xdr:colOff>
      <xdr:row>22</xdr:row>
      <xdr:rowOff>66675</xdr:rowOff>
    </xdr:from>
    <xdr:to>
      <xdr:col>21</xdr:col>
      <xdr:colOff>400050</xdr:colOff>
      <xdr:row>35</xdr:row>
      <xdr:rowOff>76200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44</xdr:row>
      <xdr:rowOff>23812</xdr:rowOff>
    </xdr:from>
    <xdr:to>
      <xdr:col>13</xdr:col>
      <xdr:colOff>190500</xdr:colOff>
      <xdr:row>58</xdr:row>
      <xdr:rowOff>100012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228600</xdr:colOff>
      <xdr:row>1</xdr:row>
      <xdr:rowOff>133350</xdr:rowOff>
    </xdr:from>
    <xdr:to>
      <xdr:col>16</xdr:col>
      <xdr:colOff>247650</xdr:colOff>
      <xdr:row>13</xdr:row>
      <xdr:rowOff>61913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238125</xdr:colOff>
      <xdr:row>25</xdr:row>
      <xdr:rowOff>14287</xdr:rowOff>
    </xdr:from>
    <xdr:to>
      <xdr:col>18</xdr:col>
      <xdr:colOff>371475</xdr:colOff>
      <xdr:row>39</xdr:row>
      <xdr:rowOff>71437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28575</xdr:colOff>
      <xdr:row>25</xdr:row>
      <xdr:rowOff>19050</xdr:rowOff>
    </xdr:from>
    <xdr:to>
      <xdr:col>26</xdr:col>
      <xdr:colOff>476250</xdr:colOff>
      <xdr:row>39</xdr:row>
      <xdr:rowOff>76200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952500</xdr:colOff>
      <xdr:row>13</xdr:row>
      <xdr:rowOff>4762</xdr:rowOff>
    </xdr:from>
    <xdr:to>
      <xdr:col>8</xdr:col>
      <xdr:colOff>104775</xdr:colOff>
      <xdr:row>24</xdr:row>
      <xdr:rowOff>38100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904875</xdr:colOff>
      <xdr:row>30</xdr:row>
      <xdr:rowOff>0</xdr:rowOff>
    </xdr:from>
    <xdr:to>
      <xdr:col>9</xdr:col>
      <xdr:colOff>590550</xdr:colOff>
      <xdr:row>59</xdr:row>
      <xdr:rowOff>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952500</xdr:colOff>
      <xdr:row>63</xdr:row>
      <xdr:rowOff>28575</xdr:rowOff>
    </xdr:from>
    <xdr:to>
      <xdr:col>10</xdr:col>
      <xdr:colOff>28575</xdr:colOff>
      <xdr:row>94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8"/>
  <sheetViews>
    <sheetView workbookViewId="0"/>
  </sheetViews>
  <sheetFormatPr defaultRowHeight="15" x14ac:dyDescent="0.25"/>
  <cols>
    <col min="1" max="1" width="67.28515625" style="8" customWidth="1"/>
    <col min="2" max="7" width="14.42578125" style="8" customWidth="1"/>
    <col min="8" max="16384" width="9.140625" style="8"/>
  </cols>
  <sheetData>
    <row r="1" spans="1:4" x14ac:dyDescent="0.25">
      <c r="A1" s="247" t="s">
        <v>295</v>
      </c>
    </row>
    <row r="3" spans="1:4" ht="15" customHeight="1" x14ac:dyDescent="0.25">
      <c r="A3" s="328"/>
      <c r="B3" s="370" t="s">
        <v>296</v>
      </c>
      <c r="C3" s="370"/>
      <c r="D3" s="371"/>
    </row>
    <row r="4" spans="1:4" x14ac:dyDescent="0.25">
      <c r="A4" s="329" t="s">
        <v>297</v>
      </c>
      <c r="B4" s="330" t="s">
        <v>32</v>
      </c>
      <c r="C4" s="330" t="s">
        <v>39</v>
      </c>
      <c r="D4" s="331" t="s">
        <v>298</v>
      </c>
    </row>
    <row r="5" spans="1:4" x14ac:dyDescent="0.25">
      <c r="A5" s="295" t="s">
        <v>33</v>
      </c>
      <c r="B5" s="296">
        <v>0.6</v>
      </c>
      <c r="C5" s="296">
        <v>0.56999999999999995</v>
      </c>
      <c r="D5" s="297">
        <v>0.59</v>
      </c>
    </row>
    <row r="6" spans="1:4" x14ac:dyDescent="0.25">
      <c r="A6" s="199" t="s">
        <v>299</v>
      </c>
      <c r="B6" s="74">
        <v>0.27</v>
      </c>
      <c r="C6" s="74">
        <v>0.1</v>
      </c>
      <c r="D6" s="249">
        <v>0.18</v>
      </c>
    </row>
    <row r="7" spans="1:4" x14ac:dyDescent="0.25">
      <c r="A7" s="298" t="s">
        <v>300</v>
      </c>
      <c r="B7" s="299">
        <v>0.31</v>
      </c>
      <c r="C7" s="299">
        <v>0.18</v>
      </c>
      <c r="D7" s="300">
        <v>0.24</v>
      </c>
    </row>
    <row r="8" spans="1:4" x14ac:dyDescent="0.25">
      <c r="A8" s="199" t="s">
        <v>301</v>
      </c>
      <c r="B8" s="74">
        <v>0.09</v>
      </c>
      <c r="C8" s="74">
        <v>0.03</v>
      </c>
      <c r="D8" s="249">
        <v>0.05</v>
      </c>
    </row>
    <row r="9" spans="1:4" x14ac:dyDescent="0.25">
      <c r="A9" s="322" t="s">
        <v>298</v>
      </c>
      <c r="B9" s="323">
        <v>0.3</v>
      </c>
      <c r="C9" s="323">
        <v>0.18</v>
      </c>
      <c r="D9" s="324">
        <v>0.24</v>
      </c>
    </row>
    <row r="10" spans="1:4" x14ac:dyDescent="0.25">
      <c r="A10" s="248" t="s">
        <v>302</v>
      </c>
    </row>
    <row r="11" spans="1:4" x14ac:dyDescent="0.25">
      <c r="A11" s="56" t="s">
        <v>130</v>
      </c>
    </row>
    <row r="13" spans="1:4" x14ac:dyDescent="0.25">
      <c r="A13" s="71" t="s">
        <v>308</v>
      </c>
      <c r="D13" s="1" t="s">
        <v>305</v>
      </c>
    </row>
    <row r="14" spans="1:4" x14ac:dyDescent="0.25">
      <c r="A14" s="332" t="s">
        <v>303</v>
      </c>
      <c r="B14" s="333" t="s">
        <v>30</v>
      </c>
    </row>
    <row r="15" spans="1:4" x14ac:dyDescent="0.25">
      <c r="A15" s="301" t="s">
        <v>184</v>
      </c>
      <c r="B15" s="302">
        <v>0.14000000000000001</v>
      </c>
    </row>
    <row r="16" spans="1:4" x14ac:dyDescent="0.25">
      <c r="A16" s="252" t="s">
        <v>185</v>
      </c>
      <c r="B16" s="254">
        <v>0.28999999999999998</v>
      </c>
    </row>
    <row r="17" spans="1:4" x14ac:dyDescent="0.25">
      <c r="A17" s="303" t="s">
        <v>304</v>
      </c>
      <c r="B17" s="304">
        <v>0.13</v>
      </c>
    </row>
    <row r="18" spans="1:4" x14ac:dyDescent="0.25">
      <c r="A18" s="252" t="s">
        <v>186</v>
      </c>
      <c r="B18" s="254">
        <v>0.14000000000000001</v>
      </c>
    </row>
    <row r="19" spans="1:4" x14ac:dyDescent="0.25">
      <c r="A19" s="303" t="s">
        <v>187</v>
      </c>
      <c r="B19" s="304">
        <v>0.16</v>
      </c>
    </row>
    <row r="20" spans="1:4" x14ac:dyDescent="0.25">
      <c r="A20" s="252" t="s">
        <v>188</v>
      </c>
      <c r="B20" s="254">
        <v>0.09</v>
      </c>
    </row>
    <row r="21" spans="1:4" x14ac:dyDescent="0.25">
      <c r="A21" s="303" t="s">
        <v>189</v>
      </c>
      <c r="B21" s="304">
        <v>0.04</v>
      </c>
    </row>
    <row r="22" spans="1:4" x14ac:dyDescent="0.25">
      <c r="A22" s="253" t="s">
        <v>190</v>
      </c>
      <c r="B22" s="254">
        <v>0.02</v>
      </c>
    </row>
    <row r="23" spans="1:4" x14ac:dyDescent="0.25">
      <c r="A23" s="325" t="s">
        <v>183</v>
      </c>
      <c r="B23" s="326">
        <v>1235</v>
      </c>
    </row>
    <row r="24" spans="1:4" x14ac:dyDescent="0.25">
      <c r="A24" s="56" t="s">
        <v>130</v>
      </c>
    </row>
    <row r="25" spans="1:4" x14ac:dyDescent="0.25">
      <c r="A25" s="248" t="s">
        <v>302</v>
      </c>
    </row>
    <row r="26" spans="1:4" x14ac:dyDescent="0.25">
      <c r="A26" s="250" t="s">
        <v>306</v>
      </c>
    </row>
    <row r="27" spans="1:4" x14ac:dyDescent="0.25">
      <c r="A27" s="248" t="s">
        <v>307</v>
      </c>
    </row>
    <row r="28" spans="1:4" x14ac:dyDescent="0.25">
      <c r="A28" s="250" t="s">
        <v>192</v>
      </c>
    </row>
    <row r="29" spans="1:4" x14ac:dyDescent="0.25">
      <c r="A29" s="70"/>
    </row>
    <row r="30" spans="1:4" x14ac:dyDescent="0.25">
      <c r="A30" s="247" t="s">
        <v>309</v>
      </c>
      <c r="D30" s="1" t="s">
        <v>343</v>
      </c>
    </row>
    <row r="31" spans="1:4" x14ac:dyDescent="0.25">
      <c r="A31" s="334" t="s">
        <v>310</v>
      </c>
      <c r="B31" s="335" t="s">
        <v>30</v>
      </c>
    </row>
    <row r="32" spans="1:4" x14ac:dyDescent="0.25">
      <c r="A32" s="305" t="s">
        <v>311</v>
      </c>
      <c r="B32" s="306">
        <v>0.37</v>
      </c>
    </row>
    <row r="33" spans="1:2" x14ac:dyDescent="0.25">
      <c r="A33" s="255" t="s">
        <v>198</v>
      </c>
      <c r="B33" s="102">
        <v>0.36</v>
      </c>
    </row>
    <row r="34" spans="1:2" x14ac:dyDescent="0.25">
      <c r="A34" s="307" t="s">
        <v>312</v>
      </c>
      <c r="B34" s="308">
        <v>0.32</v>
      </c>
    </row>
    <row r="35" spans="1:2" x14ac:dyDescent="0.25">
      <c r="A35" s="255" t="s">
        <v>313</v>
      </c>
      <c r="B35" s="102">
        <v>0.28999999999999998</v>
      </c>
    </row>
    <row r="36" spans="1:2" x14ac:dyDescent="0.25">
      <c r="A36" s="307" t="s">
        <v>314</v>
      </c>
      <c r="B36" s="308">
        <v>0.28000000000000003</v>
      </c>
    </row>
    <row r="37" spans="1:2" x14ac:dyDescent="0.25">
      <c r="A37" s="255" t="s">
        <v>315</v>
      </c>
      <c r="B37" s="102">
        <v>0.26</v>
      </c>
    </row>
    <row r="38" spans="1:2" x14ac:dyDescent="0.25">
      <c r="A38" s="307" t="s">
        <v>316</v>
      </c>
      <c r="B38" s="308">
        <v>0.24</v>
      </c>
    </row>
    <row r="39" spans="1:2" x14ac:dyDescent="0.25">
      <c r="A39" s="255" t="s">
        <v>197</v>
      </c>
      <c r="B39" s="102">
        <v>0.22</v>
      </c>
    </row>
    <row r="40" spans="1:2" x14ac:dyDescent="0.25">
      <c r="A40" s="307" t="s">
        <v>317</v>
      </c>
      <c r="B40" s="308">
        <v>0.21</v>
      </c>
    </row>
    <row r="41" spans="1:2" x14ac:dyDescent="0.25">
      <c r="A41" s="255" t="s">
        <v>318</v>
      </c>
      <c r="B41" s="102">
        <v>0.19</v>
      </c>
    </row>
    <row r="42" spans="1:2" x14ac:dyDescent="0.25">
      <c r="A42" s="307" t="s">
        <v>196</v>
      </c>
      <c r="B42" s="308">
        <v>0.13</v>
      </c>
    </row>
    <row r="43" spans="1:2" x14ac:dyDescent="0.25">
      <c r="A43" s="255" t="s">
        <v>319</v>
      </c>
      <c r="B43" s="102">
        <v>0.12</v>
      </c>
    </row>
    <row r="44" spans="1:2" x14ac:dyDescent="0.25">
      <c r="A44" s="307" t="s">
        <v>320</v>
      </c>
      <c r="B44" s="308">
        <v>0.09</v>
      </c>
    </row>
    <row r="45" spans="1:2" x14ac:dyDescent="0.25">
      <c r="A45" s="255" t="s">
        <v>321</v>
      </c>
      <c r="B45" s="102">
        <v>7.0000000000000007E-2</v>
      </c>
    </row>
    <row r="46" spans="1:2" x14ac:dyDescent="0.25">
      <c r="A46" s="307" t="s">
        <v>322</v>
      </c>
      <c r="B46" s="308">
        <v>0.06</v>
      </c>
    </row>
    <row r="47" spans="1:2" x14ac:dyDescent="0.25">
      <c r="A47" s="255" t="s">
        <v>194</v>
      </c>
      <c r="B47" s="102">
        <v>0.06</v>
      </c>
    </row>
    <row r="48" spans="1:2" x14ac:dyDescent="0.25">
      <c r="A48" s="307" t="s">
        <v>193</v>
      </c>
      <c r="B48" s="308">
        <v>0.05</v>
      </c>
    </row>
    <row r="49" spans="1:13" x14ac:dyDescent="0.25">
      <c r="A49" s="255" t="s">
        <v>323</v>
      </c>
      <c r="B49" s="102">
        <v>0.05</v>
      </c>
    </row>
    <row r="50" spans="1:13" x14ac:dyDescent="0.25">
      <c r="A50" s="307" t="s">
        <v>195</v>
      </c>
      <c r="B50" s="308">
        <v>0.04</v>
      </c>
    </row>
    <row r="51" spans="1:13" x14ac:dyDescent="0.25">
      <c r="A51" s="255" t="s">
        <v>324</v>
      </c>
      <c r="B51" s="102">
        <v>0.04</v>
      </c>
    </row>
    <row r="52" spans="1:13" x14ac:dyDescent="0.25">
      <c r="A52" s="298" t="s">
        <v>325</v>
      </c>
      <c r="B52" s="308">
        <v>0.02</v>
      </c>
    </row>
    <row r="53" spans="1:13" x14ac:dyDescent="0.25">
      <c r="A53" s="256" t="s">
        <v>191</v>
      </c>
      <c r="B53" s="257">
        <v>529</v>
      </c>
    </row>
    <row r="54" spans="1:13" x14ac:dyDescent="0.25">
      <c r="A54" s="56" t="s">
        <v>130</v>
      </c>
      <c r="M54"/>
    </row>
    <row r="55" spans="1:13" s="259" customFormat="1" ht="12" x14ac:dyDescent="0.2">
      <c r="A55" s="248" t="s">
        <v>302</v>
      </c>
      <c r="L55" s="260"/>
    </row>
    <row r="56" spans="1:13" s="259" customFormat="1" ht="12" x14ac:dyDescent="0.2">
      <c r="A56" s="250" t="s">
        <v>199</v>
      </c>
      <c r="L56" s="260"/>
    </row>
    <row r="57" spans="1:13" s="259" customFormat="1" ht="12" x14ac:dyDescent="0.2">
      <c r="A57" s="248" t="s">
        <v>326</v>
      </c>
      <c r="L57" s="260"/>
    </row>
    <row r="58" spans="1:13" s="259" customFormat="1" ht="12" x14ac:dyDescent="0.2">
      <c r="A58" s="250" t="s">
        <v>327</v>
      </c>
      <c r="L58" s="260"/>
    </row>
    <row r="59" spans="1:13" s="259" customFormat="1" ht="12" x14ac:dyDescent="0.2">
      <c r="A59" s="250" t="s">
        <v>328</v>
      </c>
    </row>
    <row r="60" spans="1:13" s="259" customFormat="1" ht="12" x14ac:dyDescent="0.2">
      <c r="A60" s="250" t="s">
        <v>192</v>
      </c>
    </row>
    <row r="61" spans="1:13" x14ac:dyDescent="0.25">
      <c r="A61" s="251"/>
    </row>
    <row r="62" spans="1:13" x14ac:dyDescent="0.25">
      <c r="A62" s="67" t="s">
        <v>329</v>
      </c>
    </row>
    <row r="63" spans="1:13" x14ac:dyDescent="0.25">
      <c r="C63" s="68"/>
      <c r="D63" s="67" t="s">
        <v>342</v>
      </c>
    </row>
    <row r="64" spans="1:13" x14ac:dyDescent="0.25">
      <c r="A64" s="334" t="s">
        <v>202</v>
      </c>
      <c r="B64" s="335" t="s">
        <v>30</v>
      </c>
    </row>
    <row r="65" spans="1:2" x14ac:dyDescent="0.25">
      <c r="A65" s="305" t="s">
        <v>200</v>
      </c>
      <c r="B65" s="306">
        <v>0.55000000000000004</v>
      </c>
    </row>
    <row r="66" spans="1:2" x14ac:dyDescent="0.25">
      <c r="A66" s="255" t="s">
        <v>330</v>
      </c>
      <c r="B66" s="102">
        <v>0.48</v>
      </c>
    </row>
    <row r="67" spans="1:2" x14ac:dyDescent="0.25">
      <c r="A67" s="307" t="s">
        <v>331</v>
      </c>
      <c r="B67" s="308">
        <v>0.39</v>
      </c>
    </row>
    <row r="68" spans="1:2" x14ac:dyDescent="0.25">
      <c r="A68" s="255" t="s">
        <v>332</v>
      </c>
      <c r="B68" s="102">
        <v>0.38</v>
      </c>
    </row>
    <row r="69" spans="1:2" x14ac:dyDescent="0.25">
      <c r="A69" s="307" t="s">
        <v>181</v>
      </c>
      <c r="B69" s="308">
        <v>0.35</v>
      </c>
    </row>
    <row r="70" spans="1:2" x14ac:dyDescent="0.25">
      <c r="A70" s="255" t="s">
        <v>201</v>
      </c>
      <c r="B70" s="102">
        <v>0.32</v>
      </c>
    </row>
    <row r="71" spans="1:2" x14ac:dyDescent="0.25">
      <c r="A71" s="307" t="s">
        <v>333</v>
      </c>
      <c r="B71" s="308">
        <v>0.28999999999999998</v>
      </c>
    </row>
    <row r="72" spans="1:2" x14ac:dyDescent="0.25">
      <c r="A72" s="255" t="s">
        <v>334</v>
      </c>
      <c r="B72" s="102">
        <v>0.25</v>
      </c>
    </row>
    <row r="73" spans="1:2" x14ac:dyDescent="0.25">
      <c r="A73" s="307" t="s">
        <v>182</v>
      </c>
      <c r="B73" s="308">
        <v>0.21</v>
      </c>
    </row>
    <row r="74" spans="1:2" x14ac:dyDescent="0.25">
      <c r="A74" s="255" t="s">
        <v>335</v>
      </c>
      <c r="B74" s="102">
        <v>0.2</v>
      </c>
    </row>
    <row r="75" spans="1:2" x14ac:dyDescent="0.25">
      <c r="A75" s="307" t="s">
        <v>336</v>
      </c>
      <c r="B75" s="308">
        <v>0.18</v>
      </c>
    </row>
    <row r="76" spans="1:2" x14ac:dyDescent="0.25">
      <c r="A76" s="255" t="s">
        <v>337</v>
      </c>
      <c r="B76" s="102">
        <v>0.14000000000000001</v>
      </c>
    </row>
    <row r="77" spans="1:2" x14ac:dyDescent="0.25">
      <c r="A77" s="307" t="s">
        <v>338</v>
      </c>
      <c r="B77" s="308">
        <v>0.1</v>
      </c>
    </row>
    <row r="78" spans="1:2" x14ac:dyDescent="0.25">
      <c r="A78" s="255" t="s">
        <v>339</v>
      </c>
      <c r="B78" s="102">
        <v>7.0000000000000007E-2</v>
      </c>
    </row>
    <row r="79" spans="1:2" x14ac:dyDescent="0.25">
      <c r="A79" s="307" t="s">
        <v>340</v>
      </c>
      <c r="B79" s="308">
        <v>0.06</v>
      </c>
    </row>
    <row r="80" spans="1:2" x14ac:dyDescent="0.25">
      <c r="A80" s="258" t="s">
        <v>325</v>
      </c>
      <c r="B80" s="224">
        <v>0</v>
      </c>
    </row>
    <row r="81" spans="1:5" x14ac:dyDescent="0.25">
      <c r="A81" s="327" t="s">
        <v>191</v>
      </c>
      <c r="B81" s="289">
        <v>529</v>
      </c>
    </row>
    <row r="82" spans="1:5" s="259" customFormat="1" ht="17.25" customHeight="1" x14ac:dyDescent="0.2">
      <c r="A82" s="248" t="s">
        <v>302</v>
      </c>
      <c r="B82" s="261"/>
      <c r="C82" s="261"/>
      <c r="D82" s="261"/>
      <c r="E82" s="261"/>
    </row>
    <row r="83" spans="1:5" s="259" customFormat="1" ht="17.25" customHeight="1" x14ac:dyDescent="0.2">
      <c r="A83" s="248" t="s">
        <v>199</v>
      </c>
      <c r="B83" s="261"/>
      <c r="C83" s="261"/>
      <c r="D83" s="261"/>
      <c r="E83" s="261"/>
    </row>
    <row r="84" spans="1:5" s="259" customFormat="1" ht="17.25" customHeight="1" x14ac:dyDescent="0.2">
      <c r="A84" s="248" t="s">
        <v>326</v>
      </c>
      <c r="B84" s="261"/>
      <c r="C84" s="261"/>
      <c r="D84" s="261"/>
      <c r="E84" s="261"/>
    </row>
    <row r="85" spans="1:5" s="259" customFormat="1" ht="17.25" customHeight="1" x14ac:dyDescent="0.2">
      <c r="A85" s="248" t="s">
        <v>341</v>
      </c>
      <c r="B85" s="261"/>
      <c r="C85" s="261"/>
      <c r="D85" s="261"/>
      <c r="E85" s="261"/>
    </row>
    <row r="86" spans="1:5" s="259" customFormat="1" ht="15" customHeight="1" x14ac:dyDescent="0.2">
      <c r="A86" s="248" t="s">
        <v>192</v>
      </c>
      <c r="B86" s="261"/>
      <c r="C86" s="261"/>
      <c r="D86" s="261"/>
      <c r="E86" s="261"/>
    </row>
    <row r="87" spans="1:5" x14ac:dyDescent="0.25">
      <c r="A87" s="69" t="s">
        <v>130</v>
      </c>
    </row>
    <row r="88" spans="1:5" x14ac:dyDescent="0.25">
      <c r="B88" s="73"/>
    </row>
  </sheetData>
  <sortState ref="A25:B47">
    <sortCondition descending="1" ref="B25:B47"/>
  </sortState>
  <mergeCells count="1">
    <mergeCell ref="B3:D3"/>
  </mergeCells>
  <hyperlinks>
    <hyperlink ref="A87" location="Contents!A1" display="Home"/>
    <hyperlink ref="A24" location="Contents!A1" display="Home"/>
    <hyperlink ref="A54" location="Contents!A1" display="Home"/>
    <hyperlink ref="A11" location="Contents!A1" display="Home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"/>
  <sheetViews>
    <sheetView workbookViewId="0">
      <selection activeCell="K8" sqref="K8"/>
    </sheetView>
  </sheetViews>
  <sheetFormatPr defaultRowHeight="15" x14ac:dyDescent="0.25"/>
  <cols>
    <col min="1" max="1" width="17.7109375" customWidth="1"/>
    <col min="2" max="4" width="14.85546875" customWidth="1"/>
  </cols>
  <sheetData>
    <row r="1" spans="1:6" x14ac:dyDescent="0.25">
      <c r="A1" s="1" t="s">
        <v>350</v>
      </c>
    </row>
    <row r="2" spans="1:6" ht="15.75" thickBot="1" x14ac:dyDescent="0.3"/>
    <row r="3" spans="1:6" ht="15.75" thickBot="1" x14ac:dyDescent="0.3">
      <c r="A3" s="317"/>
      <c r="B3" s="318" t="s">
        <v>351</v>
      </c>
      <c r="C3" s="318" t="s">
        <v>52</v>
      </c>
      <c r="D3" s="319" t="s">
        <v>352</v>
      </c>
      <c r="E3" s="232"/>
      <c r="F3" s="232"/>
    </row>
    <row r="4" spans="1:6" x14ac:dyDescent="0.25">
      <c r="A4" s="309" t="s">
        <v>131</v>
      </c>
      <c r="B4" s="310">
        <v>16540</v>
      </c>
      <c r="C4" s="310">
        <v>113503</v>
      </c>
      <c r="D4" s="311">
        <v>0.15</v>
      </c>
      <c r="E4" s="232"/>
      <c r="F4" s="232"/>
    </row>
    <row r="5" spans="1:6" x14ac:dyDescent="0.25">
      <c r="A5" s="313" t="s">
        <v>132</v>
      </c>
      <c r="B5" s="314">
        <v>591</v>
      </c>
      <c r="C5" s="315">
        <v>5752</v>
      </c>
      <c r="D5" s="316">
        <v>0.1</v>
      </c>
      <c r="E5" s="232"/>
      <c r="F5" s="232"/>
    </row>
    <row r="6" spans="1:6" x14ac:dyDescent="0.25">
      <c r="A6" s="309" t="s">
        <v>133</v>
      </c>
      <c r="B6" s="312">
        <v>826</v>
      </c>
      <c r="C6" s="310">
        <v>9013</v>
      </c>
      <c r="D6" s="311">
        <v>0.09</v>
      </c>
      <c r="E6" s="232"/>
      <c r="F6" s="232"/>
    </row>
    <row r="7" spans="1:6" ht="15.75" thickBot="1" x14ac:dyDescent="0.3">
      <c r="A7" s="313" t="s">
        <v>134</v>
      </c>
      <c r="B7" s="314">
        <v>265</v>
      </c>
      <c r="C7" s="315">
        <v>4096</v>
      </c>
      <c r="D7" s="316">
        <v>0.06</v>
      </c>
      <c r="E7" s="232"/>
      <c r="F7" s="232"/>
    </row>
    <row r="8" spans="1:6" ht="15.75" thickBot="1" x14ac:dyDescent="0.3">
      <c r="A8" s="317" t="s">
        <v>135</v>
      </c>
      <c r="B8" s="320">
        <v>18222</v>
      </c>
      <c r="C8" s="320">
        <v>132364</v>
      </c>
      <c r="D8" s="321">
        <v>0.14000000000000001</v>
      </c>
      <c r="E8" s="232"/>
      <c r="F8" s="232"/>
    </row>
    <row r="9" spans="1:6" x14ac:dyDescent="0.25">
      <c r="A9" s="232"/>
      <c r="B9" s="232"/>
      <c r="C9" s="232"/>
      <c r="D9" s="232"/>
      <c r="E9" s="232"/>
      <c r="F9" s="232"/>
    </row>
    <row r="10" spans="1:6" x14ac:dyDescent="0.25">
      <c r="A10" s="232"/>
      <c r="B10" s="232"/>
      <c r="C10" s="232"/>
      <c r="D10" s="232"/>
      <c r="E10" s="232"/>
      <c r="F10" s="232"/>
    </row>
    <row r="11" spans="1:6" x14ac:dyDescent="0.25">
      <c r="A11" s="232"/>
      <c r="B11" s="232"/>
      <c r="C11" s="232"/>
      <c r="D11" s="232"/>
      <c r="E11" s="232"/>
      <c r="F11" s="232"/>
    </row>
    <row r="12" spans="1:6" x14ac:dyDescent="0.25">
      <c r="A12" s="56" t="s">
        <v>130</v>
      </c>
    </row>
  </sheetData>
  <hyperlinks>
    <hyperlink ref="A12" location="Contents!A1" display="Home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21"/>
  <sheetViews>
    <sheetView workbookViewId="0">
      <selection activeCell="B1" sqref="B1"/>
    </sheetView>
  </sheetViews>
  <sheetFormatPr defaultRowHeight="15" x14ac:dyDescent="0.25"/>
  <cols>
    <col min="2" max="2" width="36.140625" customWidth="1"/>
    <col min="3" max="3" width="80.85546875" customWidth="1"/>
  </cols>
  <sheetData>
    <row r="1" spans="2:3" ht="15.75" x14ac:dyDescent="0.25">
      <c r="B1" s="61" t="s">
        <v>150</v>
      </c>
    </row>
    <row r="2" spans="2:3" ht="15.75" thickBot="1" x14ac:dyDescent="0.3"/>
    <row r="3" spans="2:3" ht="15.75" thickBot="1" x14ac:dyDescent="0.3">
      <c r="B3" s="64" t="s">
        <v>151</v>
      </c>
      <c r="C3" s="64" t="s">
        <v>152</v>
      </c>
    </row>
    <row r="4" spans="2:3" x14ac:dyDescent="0.25">
      <c r="B4" s="65" t="s">
        <v>153</v>
      </c>
      <c r="C4" s="65" t="s">
        <v>154</v>
      </c>
    </row>
    <row r="5" spans="2:3" x14ac:dyDescent="0.25">
      <c r="B5" s="63" t="s">
        <v>155</v>
      </c>
      <c r="C5" s="63" t="s">
        <v>154</v>
      </c>
    </row>
    <row r="6" spans="2:3" x14ac:dyDescent="0.25">
      <c r="B6" s="62" t="s">
        <v>156</v>
      </c>
      <c r="C6" s="62" t="s">
        <v>157</v>
      </c>
    </row>
    <row r="7" spans="2:3" x14ac:dyDescent="0.25">
      <c r="B7" s="63" t="s">
        <v>158</v>
      </c>
      <c r="C7" s="63" t="s">
        <v>159</v>
      </c>
    </row>
    <row r="8" spans="2:3" ht="60" x14ac:dyDescent="0.25">
      <c r="B8" s="62" t="s">
        <v>160</v>
      </c>
      <c r="C8" s="62" t="s">
        <v>178</v>
      </c>
    </row>
    <row r="9" spans="2:3" ht="30" x14ac:dyDescent="0.25">
      <c r="B9" s="63" t="s">
        <v>161</v>
      </c>
      <c r="C9" s="63" t="s">
        <v>162</v>
      </c>
    </row>
    <row r="10" spans="2:3" x14ac:dyDescent="0.25">
      <c r="B10" s="62" t="s">
        <v>0</v>
      </c>
      <c r="C10" s="62" t="s">
        <v>163</v>
      </c>
    </row>
    <row r="11" spans="2:3" ht="30" x14ac:dyDescent="0.25">
      <c r="B11" s="63" t="s">
        <v>24</v>
      </c>
      <c r="C11" s="63" t="s">
        <v>164</v>
      </c>
    </row>
    <row r="12" spans="2:3" ht="45" x14ac:dyDescent="0.25">
      <c r="B12" s="62" t="s">
        <v>165</v>
      </c>
      <c r="C12" s="62" t="s">
        <v>180</v>
      </c>
    </row>
    <row r="13" spans="2:3" x14ac:dyDescent="0.25">
      <c r="B13" s="63" t="s">
        <v>166</v>
      </c>
      <c r="C13" s="63" t="s">
        <v>167</v>
      </c>
    </row>
    <row r="14" spans="2:3" ht="30" x14ac:dyDescent="0.25">
      <c r="B14" s="62" t="s">
        <v>25</v>
      </c>
      <c r="C14" s="62" t="s">
        <v>168</v>
      </c>
    </row>
    <row r="15" spans="2:3" ht="90" x14ac:dyDescent="0.25">
      <c r="B15" s="63" t="s">
        <v>22</v>
      </c>
      <c r="C15" s="63" t="s">
        <v>169</v>
      </c>
    </row>
    <row r="16" spans="2:3" ht="30" x14ac:dyDescent="0.25">
      <c r="B16" s="62" t="s">
        <v>170</v>
      </c>
      <c r="C16" s="62" t="s">
        <v>177</v>
      </c>
    </row>
    <row r="17" spans="2:3" ht="60" x14ac:dyDescent="0.25">
      <c r="B17" s="63" t="s">
        <v>171</v>
      </c>
      <c r="C17" s="63" t="s">
        <v>172</v>
      </c>
    </row>
    <row r="18" spans="2:3" ht="30" x14ac:dyDescent="0.25">
      <c r="B18" s="62" t="s">
        <v>173</v>
      </c>
      <c r="C18" s="62" t="s">
        <v>174</v>
      </c>
    </row>
    <row r="19" spans="2:3" ht="15.75" thickBot="1" x14ac:dyDescent="0.3">
      <c r="B19" s="60" t="s">
        <v>175</v>
      </c>
      <c r="C19" s="60" t="s">
        <v>176</v>
      </c>
    </row>
    <row r="21" spans="2:3" x14ac:dyDescent="0.25">
      <c r="B21" s="56" t="s">
        <v>130</v>
      </c>
    </row>
  </sheetData>
  <hyperlinks>
    <hyperlink ref="B21" location="Contents!A1" display="Home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45"/>
  <sheetViews>
    <sheetView tabSelected="1" workbookViewId="0"/>
  </sheetViews>
  <sheetFormatPr defaultRowHeight="15" x14ac:dyDescent="0.25"/>
  <sheetData>
    <row r="2" spans="1:2" x14ac:dyDescent="0.25">
      <c r="A2" s="1" t="s">
        <v>108</v>
      </c>
    </row>
    <row r="3" spans="1:2" x14ac:dyDescent="0.25">
      <c r="A3" s="56" t="s">
        <v>114</v>
      </c>
      <c r="B3" t="s">
        <v>234</v>
      </c>
    </row>
    <row r="5" spans="1:2" x14ac:dyDescent="0.25">
      <c r="A5" s="1" t="s">
        <v>109</v>
      </c>
    </row>
    <row r="6" spans="1:2" x14ac:dyDescent="0.25">
      <c r="A6" s="56" t="s">
        <v>125</v>
      </c>
      <c r="B6" t="s">
        <v>241</v>
      </c>
    </row>
    <row r="7" spans="1:2" x14ac:dyDescent="0.25">
      <c r="A7" s="56" t="s">
        <v>126</v>
      </c>
      <c r="B7" t="s">
        <v>242</v>
      </c>
    </row>
    <row r="8" spans="1:2" x14ac:dyDescent="0.25">
      <c r="A8" s="56" t="s">
        <v>148</v>
      </c>
      <c r="B8" t="s">
        <v>243</v>
      </c>
    </row>
    <row r="10" spans="1:2" x14ac:dyDescent="0.25">
      <c r="A10" s="1" t="s">
        <v>110</v>
      </c>
    </row>
    <row r="11" spans="1:2" x14ac:dyDescent="0.25">
      <c r="A11" s="56" t="s">
        <v>115</v>
      </c>
      <c r="B11" t="s">
        <v>250</v>
      </c>
    </row>
    <row r="12" spans="1:2" x14ac:dyDescent="0.25">
      <c r="A12" s="56" t="s">
        <v>116</v>
      </c>
      <c r="B12" t="s">
        <v>251</v>
      </c>
    </row>
    <row r="13" spans="1:2" x14ac:dyDescent="0.25">
      <c r="A13" s="56" t="s">
        <v>127</v>
      </c>
      <c r="B13" t="s">
        <v>252</v>
      </c>
    </row>
    <row r="15" spans="1:2" x14ac:dyDescent="0.25">
      <c r="A15" s="1" t="s">
        <v>112</v>
      </c>
    </row>
    <row r="16" spans="1:2" x14ac:dyDescent="0.25">
      <c r="A16" s="56" t="s">
        <v>117</v>
      </c>
      <c r="B16" t="s">
        <v>265</v>
      </c>
    </row>
    <row r="17" spans="1:2" x14ac:dyDescent="0.25">
      <c r="A17" s="56" t="s">
        <v>119</v>
      </c>
      <c r="B17" t="s">
        <v>266</v>
      </c>
    </row>
    <row r="18" spans="1:2" x14ac:dyDescent="0.25">
      <c r="A18" s="56" t="s">
        <v>118</v>
      </c>
      <c r="B18" t="s">
        <v>267</v>
      </c>
    </row>
    <row r="19" spans="1:2" x14ac:dyDescent="0.25">
      <c r="A19" s="56" t="s">
        <v>128</v>
      </c>
      <c r="B19" t="s">
        <v>264</v>
      </c>
    </row>
    <row r="21" spans="1:2" x14ac:dyDescent="0.25">
      <c r="A21" s="1" t="s">
        <v>113</v>
      </c>
    </row>
    <row r="22" spans="1:2" x14ac:dyDescent="0.25">
      <c r="A22" s="56" t="s">
        <v>120</v>
      </c>
      <c r="B22" t="s">
        <v>278</v>
      </c>
    </row>
    <row r="23" spans="1:2" x14ac:dyDescent="0.25">
      <c r="A23" s="56" t="s">
        <v>121</v>
      </c>
      <c r="B23" t="s">
        <v>279</v>
      </c>
    </row>
    <row r="24" spans="1:2" x14ac:dyDescent="0.25">
      <c r="A24" s="56" t="s">
        <v>122</v>
      </c>
      <c r="B24" t="s">
        <v>281</v>
      </c>
    </row>
    <row r="26" spans="1:2" x14ac:dyDescent="0.25">
      <c r="A26" s="1" t="s">
        <v>111</v>
      </c>
    </row>
    <row r="27" spans="1:2" x14ac:dyDescent="0.25">
      <c r="A27" s="56" t="s">
        <v>123</v>
      </c>
      <c r="B27" t="s">
        <v>294</v>
      </c>
    </row>
    <row r="28" spans="1:2" x14ac:dyDescent="0.25">
      <c r="A28" s="56" t="s">
        <v>124</v>
      </c>
      <c r="B28" t="s">
        <v>293</v>
      </c>
    </row>
    <row r="29" spans="1:2" x14ac:dyDescent="0.25">
      <c r="A29" s="56" t="s">
        <v>129</v>
      </c>
      <c r="B29" t="s">
        <v>292</v>
      </c>
    </row>
    <row r="30" spans="1:2" x14ac:dyDescent="0.25">
      <c r="A30" s="56"/>
    </row>
    <row r="31" spans="1:2" x14ac:dyDescent="0.25">
      <c r="A31" s="1" t="s">
        <v>232</v>
      </c>
    </row>
    <row r="32" spans="1:2" x14ac:dyDescent="0.25">
      <c r="A32" s="56" t="s">
        <v>380</v>
      </c>
      <c r="B32" t="s">
        <v>359</v>
      </c>
    </row>
    <row r="33" spans="1:2" x14ac:dyDescent="0.25">
      <c r="A33" s="56" t="s">
        <v>378</v>
      </c>
      <c r="B33" t="s">
        <v>379</v>
      </c>
    </row>
    <row r="35" spans="1:2" x14ac:dyDescent="0.25">
      <c r="A35" s="1" t="s">
        <v>347</v>
      </c>
    </row>
    <row r="36" spans="1:2" x14ac:dyDescent="0.25">
      <c r="A36" s="56" t="s">
        <v>228</v>
      </c>
      <c r="B36" s="70" t="s">
        <v>344</v>
      </c>
    </row>
    <row r="37" spans="1:2" x14ac:dyDescent="0.25">
      <c r="A37" s="56" t="s">
        <v>229</v>
      </c>
      <c r="B37" s="70" t="s">
        <v>345</v>
      </c>
    </row>
    <row r="38" spans="1:2" x14ac:dyDescent="0.25">
      <c r="A38" s="56" t="s">
        <v>230</v>
      </c>
      <c r="B38" s="72" t="s">
        <v>346</v>
      </c>
    </row>
    <row r="39" spans="1:2" x14ac:dyDescent="0.25">
      <c r="A39" s="56" t="s">
        <v>348</v>
      </c>
      <c r="B39" s="72" t="s">
        <v>349</v>
      </c>
    </row>
    <row r="40" spans="1:2" x14ac:dyDescent="0.25">
      <c r="B40" s="67"/>
    </row>
    <row r="41" spans="1:2" x14ac:dyDescent="0.25">
      <c r="A41" s="1" t="s">
        <v>149</v>
      </c>
    </row>
    <row r="42" spans="1:2" x14ac:dyDescent="0.25">
      <c r="A42" s="56" t="s">
        <v>231</v>
      </c>
      <c r="B42" s="8" t="s">
        <v>353</v>
      </c>
    </row>
    <row r="44" spans="1:2" x14ac:dyDescent="0.25">
      <c r="A44" s="1" t="s">
        <v>179</v>
      </c>
    </row>
    <row r="45" spans="1:2" x14ac:dyDescent="0.25">
      <c r="A45" s="56" t="s">
        <v>150</v>
      </c>
    </row>
  </sheetData>
  <hyperlinks>
    <hyperlink ref="A3" location="Trend!A1" display="Table 1"/>
    <hyperlink ref="A6" location="'KSIs by Road User Type'!A1" display="Table 2a: "/>
    <hyperlink ref="A7" location="'KSIs by Road User Type'!A16" display="Table 2b:"/>
    <hyperlink ref="A11" location="'Age and Gender'!A1" display="Table 3a: "/>
    <hyperlink ref="A12" location="'Age and Gender'!A30" display="Table 3b: "/>
    <hyperlink ref="A13" location="'Age and Gender'!A42" display="Table 3c: "/>
    <hyperlink ref="A27" location="Where!A1" display="Table 6a: "/>
    <hyperlink ref="A28" location="Where!A15" display="Table 6b: "/>
    <hyperlink ref="A29" location="Where!A26" display="Table 6c: "/>
    <hyperlink ref="A16" location="When!A1" display="Table 5a: "/>
    <hyperlink ref="A17" location="When!A20" display="Table 5b: "/>
    <hyperlink ref="A18" location="When!A42" display="Table 5c: "/>
    <hyperlink ref="A19" location="When!A62" display="Table 5d: "/>
    <hyperlink ref="A22" location="Why!A1" display="Table 6a: "/>
    <hyperlink ref="A23" location="Why!A21" display="Table 6b: "/>
    <hyperlink ref="A24" location="Why!A41" display="Table 6c: "/>
    <hyperlink ref="A8" location="'KSIs by Road User Type'!A31" display="Table 2c: "/>
    <hyperlink ref="A42" location="'UK Comparison'!A1" display="Table 9: "/>
    <hyperlink ref="A45" location="Glossary!A1" display="Glossary"/>
    <hyperlink ref="A36" location="Unsafe!A1" display="Table 8a: "/>
    <hyperlink ref="A37" location="Unsafe!A13" display="Table 8b:"/>
    <hyperlink ref="A38" location="Unsafe!A30" display="Table 8c"/>
    <hyperlink ref="A32" location="Settlements!A1" display="Table 7: "/>
    <hyperlink ref="A39" location="Unsafe!A62" display="Table 8d"/>
    <hyperlink ref="A33" location="Settlements!A18" display="Table 7b: 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/>
  </sheetViews>
  <sheetFormatPr defaultRowHeight="15" x14ac:dyDescent="0.25"/>
  <cols>
    <col min="1" max="4" width="12.42578125" style="8" customWidth="1"/>
    <col min="5" max="16384" width="9.140625" style="8"/>
  </cols>
  <sheetData>
    <row r="1" spans="1:7" x14ac:dyDescent="0.25">
      <c r="A1" s="1" t="s">
        <v>233</v>
      </c>
    </row>
    <row r="2" spans="1:7" x14ac:dyDescent="0.25">
      <c r="G2" s="1" t="s">
        <v>234</v>
      </c>
    </row>
    <row r="3" spans="1:7" ht="30" x14ac:dyDescent="0.25">
      <c r="A3" s="53"/>
      <c r="B3" s="49" t="s">
        <v>0</v>
      </c>
      <c r="C3" s="9" t="s">
        <v>1</v>
      </c>
      <c r="D3" s="50" t="s">
        <v>17</v>
      </c>
    </row>
    <row r="4" spans="1:7" x14ac:dyDescent="0.25">
      <c r="A4" s="54" t="s">
        <v>3</v>
      </c>
      <c r="B4" s="47">
        <v>2</v>
      </c>
      <c r="C4" s="48">
        <v>27</v>
      </c>
      <c r="D4" s="51">
        <v>29</v>
      </c>
      <c r="E4" s="3">
        <f>AVERAGE($D$4:$D$8)</f>
        <v>30.4</v>
      </c>
    </row>
    <row r="5" spans="1:7" x14ac:dyDescent="0.25">
      <c r="A5" s="55" t="s">
        <v>4</v>
      </c>
      <c r="B5" s="12">
        <v>4</v>
      </c>
      <c r="C5" s="10">
        <v>25</v>
      </c>
      <c r="D5" s="52">
        <v>29</v>
      </c>
      <c r="E5" s="3">
        <f t="shared" ref="E5:E18" si="0">AVERAGE($D$4:$D$8)</f>
        <v>30.4</v>
      </c>
    </row>
    <row r="6" spans="1:7" x14ac:dyDescent="0.25">
      <c r="A6" s="54" t="s">
        <v>5</v>
      </c>
      <c r="B6" s="47">
        <v>1</v>
      </c>
      <c r="C6" s="48">
        <v>33</v>
      </c>
      <c r="D6" s="51">
        <v>34</v>
      </c>
      <c r="E6" s="3">
        <f t="shared" si="0"/>
        <v>30.4</v>
      </c>
    </row>
    <row r="7" spans="1:7" x14ac:dyDescent="0.25">
      <c r="A7" s="55" t="s">
        <v>6</v>
      </c>
      <c r="B7" s="12">
        <v>2</v>
      </c>
      <c r="C7" s="10">
        <v>30</v>
      </c>
      <c r="D7" s="52">
        <v>32</v>
      </c>
      <c r="E7" s="3">
        <f t="shared" si="0"/>
        <v>30.4</v>
      </c>
    </row>
    <row r="8" spans="1:7" x14ac:dyDescent="0.25">
      <c r="A8" s="54" t="s">
        <v>7</v>
      </c>
      <c r="B8" s="47">
        <v>2</v>
      </c>
      <c r="C8" s="48">
        <v>26</v>
      </c>
      <c r="D8" s="51">
        <v>28</v>
      </c>
      <c r="E8" s="3">
        <f t="shared" si="0"/>
        <v>30.4</v>
      </c>
    </row>
    <row r="9" spans="1:7" x14ac:dyDescent="0.25">
      <c r="A9" s="55" t="s">
        <v>8</v>
      </c>
      <c r="B9" s="12">
        <v>0</v>
      </c>
      <c r="C9" s="10">
        <v>32</v>
      </c>
      <c r="D9" s="52">
        <v>32</v>
      </c>
      <c r="E9" s="3">
        <f t="shared" si="0"/>
        <v>30.4</v>
      </c>
    </row>
    <row r="10" spans="1:7" x14ac:dyDescent="0.25">
      <c r="A10" s="54" t="s">
        <v>9</v>
      </c>
      <c r="B10" s="47">
        <v>0</v>
      </c>
      <c r="C10" s="48">
        <v>49</v>
      </c>
      <c r="D10" s="51">
        <v>49</v>
      </c>
      <c r="E10" s="3">
        <f t="shared" si="0"/>
        <v>30.4</v>
      </c>
    </row>
    <row r="11" spans="1:7" x14ac:dyDescent="0.25">
      <c r="A11" s="55" t="s">
        <v>10</v>
      </c>
      <c r="B11" s="12">
        <v>2</v>
      </c>
      <c r="C11" s="10">
        <v>47</v>
      </c>
      <c r="D11" s="52">
        <v>49</v>
      </c>
      <c r="E11" s="3">
        <f t="shared" si="0"/>
        <v>30.4</v>
      </c>
    </row>
    <row r="12" spans="1:7" x14ac:dyDescent="0.25">
      <c r="A12" s="54" t="s">
        <v>11</v>
      </c>
      <c r="B12" s="47">
        <v>2</v>
      </c>
      <c r="C12" s="48">
        <v>55</v>
      </c>
      <c r="D12" s="51">
        <v>57</v>
      </c>
      <c r="E12" s="3">
        <f t="shared" si="0"/>
        <v>30.4</v>
      </c>
    </row>
    <row r="13" spans="1:7" x14ac:dyDescent="0.25">
      <c r="A13" s="55" t="s">
        <v>12</v>
      </c>
      <c r="B13" s="12">
        <v>4</v>
      </c>
      <c r="C13" s="10">
        <v>42</v>
      </c>
      <c r="D13" s="52">
        <v>46</v>
      </c>
      <c r="E13" s="3">
        <f t="shared" si="0"/>
        <v>30.4</v>
      </c>
    </row>
    <row r="14" spans="1:7" x14ac:dyDescent="0.25">
      <c r="A14" s="54" t="s">
        <v>13</v>
      </c>
      <c r="B14" s="47">
        <v>3</v>
      </c>
      <c r="C14" s="48">
        <v>59</v>
      </c>
      <c r="D14" s="51">
        <v>62</v>
      </c>
      <c r="E14" s="3">
        <f t="shared" si="0"/>
        <v>30.4</v>
      </c>
    </row>
    <row r="15" spans="1:7" x14ac:dyDescent="0.25">
      <c r="A15" s="55" t="s">
        <v>14</v>
      </c>
      <c r="B15" s="12">
        <v>0</v>
      </c>
      <c r="C15" s="10">
        <v>40</v>
      </c>
      <c r="D15" s="52">
        <v>40</v>
      </c>
      <c r="E15" s="3">
        <f t="shared" si="0"/>
        <v>30.4</v>
      </c>
    </row>
    <row r="16" spans="1:7" x14ac:dyDescent="0.25">
      <c r="A16" s="54" t="s">
        <v>15</v>
      </c>
      <c r="B16" s="47">
        <v>3</v>
      </c>
      <c r="C16" s="48">
        <v>61</v>
      </c>
      <c r="D16" s="51">
        <v>64</v>
      </c>
      <c r="E16" s="3">
        <f t="shared" si="0"/>
        <v>30.4</v>
      </c>
    </row>
    <row r="17" spans="1:5" x14ac:dyDescent="0.25">
      <c r="A17" s="55">
        <v>2017</v>
      </c>
      <c r="B17" s="12">
        <v>2</v>
      </c>
      <c r="C17" s="10">
        <v>50</v>
      </c>
      <c r="D17" s="52">
        <v>52</v>
      </c>
      <c r="E17" s="3">
        <f t="shared" si="0"/>
        <v>30.4</v>
      </c>
    </row>
    <row r="18" spans="1:5" x14ac:dyDescent="0.25">
      <c r="A18" s="97">
        <v>2018</v>
      </c>
      <c r="B18" s="98">
        <v>1</v>
      </c>
      <c r="C18" s="99">
        <v>46</v>
      </c>
      <c r="D18" s="100">
        <v>47</v>
      </c>
      <c r="E18" s="3">
        <f t="shared" si="0"/>
        <v>30.4</v>
      </c>
    </row>
    <row r="20" spans="1:5" x14ac:dyDescent="0.25">
      <c r="A20" s="56" t="s">
        <v>130</v>
      </c>
    </row>
  </sheetData>
  <hyperlinks>
    <hyperlink ref="A20" location="Contents!A1" display="Home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7"/>
  <sheetViews>
    <sheetView workbookViewId="0"/>
  </sheetViews>
  <sheetFormatPr defaultRowHeight="15" x14ac:dyDescent="0.25"/>
  <cols>
    <col min="1" max="1" width="25.5703125" style="8" customWidth="1"/>
    <col min="2" max="3" width="10.7109375" style="8" customWidth="1"/>
    <col min="4" max="4" width="14.28515625" style="8" customWidth="1"/>
    <col min="5" max="6" width="10.7109375" style="8" customWidth="1"/>
    <col min="7" max="7" width="14.28515625" style="8" customWidth="1"/>
    <col min="8" max="9" width="10.7109375" style="8" customWidth="1"/>
    <col min="10" max="10" width="14.28515625" style="8" customWidth="1"/>
    <col min="11" max="13" width="11" style="8" customWidth="1"/>
    <col min="14" max="14" width="10.7109375" style="8" customWidth="1"/>
    <col min="15" max="16384" width="9.140625" style="8"/>
  </cols>
  <sheetData>
    <row r="1" spans="1:10" x14ac:dyDescent="0.25">
      <c r="A1" s="1" t="s">
        <v>236</v>
      </c>
    </row>
    <row r="3" spans="1:10" x14ac:dyDescent="0.25">
      <c r="A3" s="340"/>
      <c r="B3" s="340" t="s">
        <v>0</v>
      </c>
      <c r="C3" s="342"/>
      <c r="D3" s="343"/>
      <c r="E3" s="340" t="s">
        <v>18</v>
      </c>
      <c r="F3" s="342"/>
      <c r="G3" s="343"/>
      <c r="H3" s="340" t="s">
        <v>19</v>
      </c>
      <c r="I3" s="342"/>
      <c r="J3" s="343"/>
    </row>
    <row r="4" spans="1:10" x14ac:dyDescent="0.25">
      <c r="A4" s="341"/>
      <c r="B4" s="92" t="s">
        <v>20</v>
      </c>
      <c r="C4" s="4" t="s">
        <v>235</v>
      </c>
      <c r="D4" s="7" t="s">
        <v>21</v>
      </c>
      <c r="E4" s="92" t="s">
        <v>20</v>
      </c>
      <c r="F4" s="4" t="s">
        <v>235</v>
      </c>
      <c r="G4" s="7" t="s">
        <v>21</v>
      </c>
      <c r="H4" s="92" t="s">
        <v>20</v>
      </c>
      <c r="I4" s="4" t="s">
        <v>235</v>
      </c>
      <c r="J4" s="7" t="s">
        <v>21</v>
      </c>
    </row>
    <row r="5" spans="1:10" x14ac:dyDescent="0.25">
      <c r="A5" s="113" t="s">
        <v>22</v>
      </c>
      <c r="B5" s="101">
        <v>109</v>
      </c>
      <c r="C5" s="107">
        <v>83</v>
      </c>
      <c r="D5" s="102">
        <v>-0.24</v>
      </c>
      <c r="E5" s="101">
        <v>927</v>
      </c>
      <c r="F5" s="107">
        <v>778</v>
      </c>
      <c r="G5" s="102">
        <v>-0.16</v>
      </c>
      <c r="H5" s="101">
        <v>1036</v>
      </c>
      <c r="I5" s="107">
        <v>861</v>
      </c>
      <c r="J5" s="102">
        <v>-0.17</v>
      </c>
    </row>
    <row r="6" spans="1:10" x14ac:dyDescent="0.25">
      <c r="A6" s="114" t="s">
        <v>23</v>
      </c>
      <c r="B6" s="103">
        <v>262</v>
      </c>
      <c r="C6" s="108">
        <v>140</v>
      </c>
      <c r="D6" s="104">
        <v>-0.47</v>
      </c>
      <c r="E6" s="103">
        <v>2381</v>
      </c>
      <c r="F6" s="109">
        <v>1476</v>
      </c>
      <c r="G6" s="104">
        <v>-0.38</v>
      </c>
      <c r="H6" s="103">
        <v>2643</v>
      </c>
      <c r="I6" s="109">
        <v>1616</v>
      </c>
      <c r="J6" s="104">
        <v>-0.39</v>
      </c>
    </row>
    <row r="7" spans="1:10" x14ac:dyDescent="0.25">
      <c r="A7" s="113" t="s">
        <v>24</v>
      </c>
      <c r="B7" s="101">
        <v>90</v>
      </c>
      <c r="C7" s="107">
        <v>37</v>
      </c>
      <c r="D7" s="102">
        <v>-0.59</v>
      </c>
      <c r="E7" s="101">
        <v>668</v>
      </c>
      <c r="F7" s="107">
        <v>431</v>
      </c>
      <c r="G7" s="102">
        <v>-0.35</v>
      </c>
      <c r="H7" s="101">
        <v>758</v>
      </c>
      <c r="I7" s="107">
        <v>468</v>
      </c>
      <c r="J7" s="102">
        <v>-0.38</v>
      </c>
    </row>
    <row r="8" spans="1:10" x14ac:dyDescent="0.25">
      <c r="A8" s="114" t="s">
        <v>25</v>
      </c>
      <c r="B8" s="103">
        <v>11</v>
      </c>
      <c r="C8" s="108">
        <v>9</v>
      </c>
      <c r="D8" s="104">
        <v>-0.18</v>
      </c>
      <c r="E8" s="103">
        <v>141</v>
      </c>
      <c r="F8" s="108">
        <v>256</v>
      </c>
      <c r="G8" s="104">
        <v>0.82</v>
      </c>
      <c r="H8" s="103">
        <v>152</v>
      </c>
      <c r="I8" s="108">
        <v>265</v>
      </c>
      <c r="J8" s="104">
        <v>0.74</v>
      </c>
    </row>
    <row r="9" spans="1:10" x14ac:dyDescent="0.25">
      <c r="A9" s="113" t="s">
        <v>26</v>
      </c>
      <c r="B9" s="101">
        <v>148</v>
      </c>
      <c r="C9" s="107">
        <v>59</v>
      </c>
      <c r="D9" s="102">
        <v>-0.6</v>
      </c>
      <c r="E9" s="101">
        <v>1357</v>
      </c>
      <c r="F9" s="107">
        <v>757</v>
      </c>
      <c r="G9" s="102">
        <v>-0.44</v>
      </c>
      <c r="H9" s="101">
        <v>1505</v>
      </c>
      <c r="I9" s="107">
        <v>816</v>
      </c>
      <c r="J9" s="102">
        <v>-0.46</v>
      </c>
    </row>
    <row r="10" spans="1:10" x14ac:dyDescent="0.25">
      <c r="A10" s="114" t="s">
        <v>27</v>
      </c>
      <c r="B10" s="103">
        <v>3</v>
      </c>
      <c r="C10" s="108">
        <v>2</v>
      </c>
      <c r="D10" s="104">
        <v>-0.33</v>
      </c>
      <c r="E10" s="103">
        <v>33</v>
      </c>
      <c r="F10" s="108">
        <v>26</v>
      </c>
      <c r="G10" s="104">
        <v>-0.21</v>
      </c>
      <c r="H10" s="103">
        <v>36</v>
      </c>
      <c r="I10" s="108">
        <v>28</v>
      </c>
      <c r="J10" s="104">
        <v>-0.22</v>
      </c>
    </row>
    <row r="11" spans="1:10" x14ac:dyDescent="0.25">
      <c r="A11" s="113" t="s">
        <v>28</v>
      </c>
      <c r="B11" s="101">
        <v>5</v>
      </c>
      <c r="C11" s="107">
        <v>9</v>
      </c>
      <c r="D11" s="102">
        <v>0.8</v>
      </c>
      <c r="E11" s="101">
        <v>47</v>
      </c>
      <c r="F11" s="107">
        <v>33</v>
      </c>
      <c r="G11" s="102">
        <v>-0.3</v>
      </c>
      <c r="H11" s="101">
        <v>52</v>
      </c>
      <c r="I11" s="107">
        <v>42</v>
      </c>
      <c r="J11" s="102">
        <v>-0.19</v>
      </c>
    </row>
    <row r="12" spans="1:10" x14ac:dyDescent="0.25">
      <c r="A12" s="115" t="s">
        <v>2</v>
      </c>
      <c r="B12" s="37">
        <v>628</v>
      </c>
      <c r="C12" s="93">
        <v>339</v>
      </c>
      <c r="D12" s="36">
        <v>-0.4570063694267516</v>
      </c>
      <c r="E12" s="112">
        <v>5554</v>
      </c>
      <c r="F12" s="110">
        <v>3757</v>
      </c>
      <c r="G12" s="111">
        <v>-0.32</v>
      </c>
      <c r="H12" s="112">
        <v>6182</v>
      </c>
      <c r="I12" s="110">
        <v>4096</v>
      </c>
      <c r="J12" s="111">
        <v>-0.34</v>
      </c>
    </row>
    <row r="13" spans="1:10" x14ac:dyDescent="0.25">
      <c r="A13" s="56" t="s">
        <v>130</v>
      </c>
    </row>
    <row r="16" spans="1:10" x14ac:dyDescent="0.25">
      <c r="A16" s="1" t="s">
        <v>237</v>
      </c>
    </row>
    <row r="18" spans="1:7" x14ac:dyDescent="0.25">
      <c r="A18" s="58"/>
      <c r="B18" s="344" t="s">
        <v>0</v>
      </c>
      <c r="C18" s="345"/>
      <c r="D18" s="344" t="s">
        <v>1</v>
      </c>
      <c r="E18" s="345"/>
      <c r="F18" s="344" t="s">
        <v>17</v>
      </c>
      <c r="G18" s="345"/>
    </row>
    <row r="19" spans="1:7" x14ac:dyDescent="0.25">
      <c r="A19" s="59"/>
      <c r="B19" s="11" t="s">
        <v>29</v>
      </c>
      <c r="C19" s="7" t="s">
        <v>30</v>
      </c>
      <c r="D19" s="11" t="s">
        <v>29</v>
      </c>
      <c r="E19" s="7" t="s">
        <v>30</v>
      </c>
      <c r="F19" s="11" t="s">
        <v>29</v>
      </c>
      <c r="G19" s="7" t="s">
        <v>30</v>
      </c>
    </row>
    <row r="20" spans="1:7" x14ac:dyDescent="0.25">
      <c r="A20" s="281" t="s">
        <v>25</v>
      </c>
      <c r="B20" s="282">
        <v>9</v>
      </c>
      <c r="C20" s="283">
        <v>0.03</v>
      </c>
      <c r="D20" s="282">
        <v>256</v>
      </c>
      <c r="E20" s="283">
        <v>7.0000000000000007E-2</v>
      </c>
      <c r="F20" s="282">
        <v>265</v>
      </c>
      <c r="G20" s="283">
        <v>0.06</v>
      </c>
    </row>
    <row r="21" spans="1:7" x14ac:dyDescent="0.25">
      <c r="A21" s="284" t="s">
        <v>22</v>
      </c>
      <c r="B21" s="285">
        <v>83</v>
      </c>
      <c r="C21" s="286">
        <v>0.24</v>
      </c>
      <c r="D21" s="285">
        <v>778</v>
      </c>
      <c r="E21" s="286">
        <v>0.21</v>
      </c>
      <c r="F21" s="285">
        <v>861</v>
      </c>
      <c r="G21" s="286">
        <v>0.210205078125</v>
      </c>
    </row>
    <row r="22" spans="1:7" x14ac:dyDescent="0.25">
      <c r="A22" s="281" t="s">
        <v>23</v>
      </c>
      <c r="B22" s="282">
        <v>140</v>
      </c>
      <c r="C22" s="283">
        <v>0.41</v>
      </c>
      <c r="D22" s="287">
        <v>1476</v>
      </c>
      <c r="E22" s="283">
        <v>0.39</v>
      </c>
      <c r="F22" s="287">
        <v>1616</v>
      </c>
      <c r="G22" s="283">
        <v>0.39</v>
      </c>
    </row>
    <row r="23" spans="1:7" x14ac:dyDescent="0.25">
      <c r="A23" s="284" t="s">
        <v>24</v>
      </c>
      <c r="B23" s="285">
        <v>37</v>
      </c>
      <c r="C23" s="286">
        <v>0.11</v>
      </c>
      <c r="D23" s="285">
        <v>431</v>
      </c>
      <c r="E23" s="286">
        <v>0.11</v>
      </c>
      <c r="F23" s="285">
        <v>468</v>
      </c>
      <c r="G23" s="286">
        <v>0.11</v>
      </c>
    </row>
    <row r="24" spans="1:7" x14ac:dyDescent="0.25">
      <c r="A24" s="281" t="s">
        <v>26</v>
      </c>
      <c r="B24" s="282">
        <v>59</v>
      </c>
      <c r="C24" s="283">
        <v>0.17</v>
      </c>
      <c r="D24" s="282">
        <v>757</v>
      </c>
      <c r="E24" s="283">
        <v>0.2</v>
      </c>
      <c r="F24" s="282">
        <v>816</v>
      </c>
      <c r="G24" s="283">
        <v>0.2</v>
      </c>
    </row>
    <row r="25" spans="1:7" x14ac:dyDescent="0.25">
      <c r="A25" s="284" t="s">
        <v>27</v>
      </c>
      <c r="B25" s="285">
        <v>2</v>
      </c>
      <c r="C25" s="286">
        <v>0.01</v>
      </c>
      <c r="D25" s="285">
        <v>26</v>
      </c>
      <c r="E25" s="286">
        <v>0.01</v>
      </c>
      <c r="F25" s="285">
        <v>28</v>
      </c>
      <c r="G25" s="286">
        <v>0.01</v>
      </c>
    </row>
    <row r="26" spans="1:7" x14ac:dyDescent="0.25">
      <c r="A26" s="281" t="s">
        <v>28</v>
      </c>
      <c r="B26" s="282">
        <v>9</v>
      </c>
      <c r="C26" s="283">
        <v>0.03</v>
      </c>
      <c r="D26" s="287">
        <v>33</v>
      </c>
      <c r="E26" s="283">
        <v>0.01</v>
      </c>
      <c r="F26" s="287">
        <v>42</v>
      </c>
      <c r="G26" s="283">
        <v>0.01</v>
      </c>
    </row>
    <row r="27" spans="1:7" x14ac:dyDescent="0.25">
      <c r="A27" s="288" t="s">
        <v>2</v>
      </c>
      <c r="B27" s="338">
        <v>339</v>
      </c>
      <c r="C27" s="339"/>
      <c r="D27" s="336">
        <v>3757</v>
      </c>
      <c r="E27" s="337"/>
      <c r="F27" s="336">
        <v>4096</v>
      </c>
      <c r="G27" s="337"/>
    </row>
    <row r="28" spans="1:7" x14ac:dyDescent="0.25">
      <c r="A28" s="56" t="s">
        <v>130</v>
      </c>
    </row>
    <row r="31" spans="1:7" x14ac:dyDescent="0.25">
      <c r="A31" s="1" t="s">
        <v>240</v>
      </c>
    </row>
    <row r="33" spans="1:14" x14ac:dyDescent="0.25">
      <c r="A33" s="121"/>
      <c r="B33" s="32" t="s">
        <v>136</v>
      </c>
      <c r="C33" s="32" t="s">
        <v>137</v>
      </c>
      <c r="D33" s="32" t="s">
        <v>138</v>
      </c>
      <c r="E33" s="32" t="s">
        <v>139</v>
      </c>
      <c r="F33" s="32" t="s">
        <v>140</v>
      </c>
      <c r="G33" s="32" t="s">
        <v>141</v>
      </c>
      <c r="H33" s="32" t="s">
        <v>142</v>
      </c>
      <c r="I33" s="32" t="s">
        <v>143</v>
      </c>
      <c r="J33" s="32" t="s">
        <v>144</v>
      </c>
      <c r="K33" s="32" t="s">
        <v>145</v>
      </c>
      <c r="L33" s="32" t="s">
        <v>146</v>
      </c>
      <c r="M33" s="32" t="s">
        <v>147</v>
      </c>
      <c r="N33" s="34" t="s">
        <v>239</v>
      </c>
    </row>
    <row r="34" spans="1:14" x14ac:dyDescent="0.25">
      <c r="A34" s="122" t="s">
        <v>25</v>
      </c>
      <c r="B34" s="116">
        <v>160</v>
      </c>
      <c r="C34" s="116">
        <v>162</v>
      </c>
      <c r="D34" s="116">
        <v>152</v>
      </c>
      <c r="E34" s="116">
        <v>155</v>
      </c>
      <c r="F34" s="116">
        <v>175</v>
      </c>
      <c r="G34" s="116">
        <v>190</v>
      </c>
      <c r="H34" s="116">
        <v>215</v>
      </c>
      <c r="I34" s="116">
        <v>233</v>
      </c>
      <c r="J34" s="116">
        <v>263</v>
      </c>
      <c r="K34" s="116">
        <v>254</v>
      </c>
      <c r="L34" s="116">
        <v>269</v>
      </c>
      <c r="M34" s="116">
        <v>264</v>
      </c>
      <c r="N34" s="117">
        <v>265</v>
      </c>
    </row>
    <row r="35" spans="1:14" x14ac:dyDescent="0.25">
      <c r="A35" s="123" t="s">
        <v>2</v>
      </c>
      <c r="B35" s="118">
        <v>6989</v>
      </c>
      <c r="C35" s="118">
        <v>6523</v>
      </c>
      <c r="D35" s="118">
        <v>6182</v>
      </c>
      <c r="E35" s="118">
        <v>6002</v>
      </c>
      <c r="F35" s="118">
        <v>5741</v>
      </c>
      <c r="G35" s="118">
        <v>5288</v>
      </c>
      <c r="H35" s="118">
        <v>4921</v>
      </c>
      <c r="I35" s="118">
        <v>4601</v>
      </c>
      <c r="J35" s="118">
        <v>4240</v>
      </c>
      <c r="K35" s="118">
        <v>4078</v>
      </c>
      <c r="L35" s="118">
        <v>4090</v>
      </c>
      <c r="M35" s="118">
        <v>4088</v>
      </c>
      <c r="N35" s="119">
        <v>4096</v>
      </c>
    </row>
    <row r="36" spans="1:14" x14ac:dyDescent="0.25">
      <c r="A36" s="124" t="s">
        <v>238</v>
      </c>
      <c r="B36" s="120">
        <v>0.02</v>
      </c>
      <c r="C36" s="120">
        <v>0.02</v>
      </c>
      <c r="D36" s="120">
        <v>0.02</v>
      </c>
      <c r="E36" s="120">
        <v>0.03</v>
      </c>
      <c r="F36" s="120">
        <v>0.03</v>
      </c>
      <c r="G36" s="120">
        <v>0.04</v>
      </c>
      <c r="H36" s="120">
        <v>0.04</v>
      </c>
      <c r="I36" s="120">
        <v>0.05</v>
      </c>
      <c r="J36" s="120">
        <v>0.06</v>
      </c>
      <c r="K36" s="120">
        <v>0.06</v>
      </c>
      <c r="L36" s="120">
        <v>7.0000000000000007E-2</v>
      </c>
      <c r="M36" s="120">
        <v>0.06</v>
      </c>
      <c r="N36" s="88">
        <v>0.06</v>
      </c>
    </row>
    <row r="37" spans="1:14" x14ac:dyDescent="0.25">
      <c r="A37" s="56" t="s">
        <v>130</v>
      </c>
    </row>
  </sheetData>
  <mergeCells count="10">
    <mergeCell ref="H3:J3"/>
    <mergeCell ref="F18:G18"/>
    <mergeCell ref="D18:E18"/>
    <mergeCell ref="B18:C18"/>
    <mergeCell ref="F27:G27"/>
    <mergeCell ref="D27:E27"/>
    <mergeCell ref="B27:C27"/>
    <mergeCell ref="A3:A4"/>
    <mergeCell ref="B3:D3"/>
    <mergeCell ref="E3:G3"/>
  </mergeCells>
  <hyperlinks>
    <hyperlink ref="A13" location="Contents!A1" display="Home"/>
    <hyperlink ref="A28" location="Contents!A1" display="Home"/>
    <hyperlink ref="A37" location="Contents!A1" display="Home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2"/>
  <sheetViews>
    <sheetView workbookViewId="0"/>
  </sheetViews>
  <sheetFormatPr defaultRowHeight="15" x14ac:dyDescent="0.25"/>
  <cols>
    <col min="1" max="1" width="13.5703125" customWidth="1"/>
    <col min="2" max="2" width="8.42578125" customWidth="1"/>
    <col min="3" max="3" width="6.85546875" style="6" customWidth="1"/>
    <col min="4" max="4" width="8.42578125" style="6" customWidth="1"/>
    <col min="5" max="17" width="6.85546875" style="6" customWidth="1"/>
    <col min="18" max="19" width="10" style="6" customWidth="1"/>
    <col min="21" max="21" width="10.85546875" customWidth="1"/>
  </cols>
  <sheetData>
    <row r="1" spans="1:21" x14ac:dyDescent="0.25">
      <c r="A1" s="1" t="s">
        <v>246</v>
      </c>
    </row>
    <row r="3" spans="1:21" ht="30" x14ac:dyDescent="0.25">
      <c r="A3" s="14"/>
      <c r="B3" s="130"/>
      <c r="C3" s="139" t="s">
        <v>3</v>
      </c>
      <c r="D3" s="15" t="s">
        <v>4</v>
      </c>
      <c r="E3" s="15" t="s">
        <v>5</v>
      </c>
      <c r="F3" s="15" t="s">
        <v>6</v>
      </c>
      <c r="G3" s="15" t="s">
        <v>7</v>
      </c>
      <c r="H3" s="15" t="s">
        <v>8</v>
      </c>
      <c r="I3" s="15" t="s">
        <v>9</v>
      </c>
      <c r="J3" s="15" t="s">
        <v>10</v>
      </c>
      <c r="K3" s="15" t="s">
        <v>11</v>
      </c>
      <c r="L3" s="15" t="s">
        <v>12</v>
      </c>
      <c r="M3" s="15" t="s">
        <v>13</v>
      </c>
      <c r="N3" s="15" t="s">
        <v>14</v>
      </c>
      <c r="O3" s="15" t="s">
        <v>15</v>
      </c>
      <c r="P3" s="15" t="s">
        <v>16</v>
      </c>
      <c r="Q3" s="140">
        <v>2018</v>
      </c>
      <c r="R3" s="141" t="s">
        <v>31</v>
      </c>
      <c r="S3" s="15" t="s">
        <v>239</v>
      </c>
      <c r="T3" s="167" t="s">
        <v>244</v>
      </c>
      <c r="U3" s="76" t="s">
        <v>245</v>
      </c>
    </row>
    <row r="4" spans="1:21" x14ac:dyDescent="0.25">
      <c r="A4" s="125" t="s">
        <v>32</v>
      </c>
      <c r="B4" s="134" t="s">
        <v>33</v>
      </c>
      <c r="C4" s="142">
        <v>5</v>
      </c>
      <c r="D4" s="116">
        <v>7</v>
      </c>
      <c r="E4" s="116">
        <v>13</v>
      </c>
      <c r="F4" s="116">
        <v>5</v>
      </c>
      <c r="G4" s="116">
        <v>5</v>
      </c>
      <c r="H4" s="116">
        <v>7</v>
      </c>
      <c r="I4" s="116">
        <v>7</v>
      </c>
      <c r="J4" s="116">
        <v>9</v>
      </c>
      <c r="K4" s="116">
        <v>7</v>
      </c>
      <c r="L4" s="116">
        <v>2</v>
      </c>
      <c r="M4" s="116">
        <v>8</v>
      </c>
      <c r="N4" s="116">
        <v>3</v>
      </c>
      <c r="O4" s="116">
        <v>6</v>
      </c>
      <c r="P4" s="116">
        <v>3</v>
      </c>
      <c r="Q4" s="143">
        <v>4</v>
      </c>
      <c r="R4" s="148">
        <f>SUM(C4:G4)</f>
        <v>35</v>
      </c>
      <c r="S4" s="143">
        <f>SUM(M4:Q4)</f>
        <v>24</v>
      </c>
      <c r="T4" s="151">
        <f>S4/S$10</f>
        <v>0.10619469026548672</v>
      </c>
      <c r="U4" s="151">
        <v>0.06</v>
      </c>
    </row>
    <row r="5" spans="1:21" x14ac:dyDescent="0.25">
      <c r="A5" s="126"/>
      <c r="B5" s="134" t="s">
        <v>34</v>
      </c>
      <c r="C5" s="103">
        <v>2</v>
      </c>
      <c r="D5" s="108">
        <v>4</v>
      </c>
      <c r="E5" s="108">
        <v>1</v>
      </c>
      <c r="F5" s="108">
        <v>2</v>
      </c>
      <c r="G5" s="108">
        <v>4</v>
      </c>
      <c r="H5" s="108">
        <v>1</v>
      </c>
      <c r="I5" s="108">
        <v>6</v>
      </c>
      <c r="J5" s="108">
        <v>7</v>
      </c>
      <c r="K5" s="108">
        <v>8</v>
      </c>
      <c r="L5" s="108">
        <v>1</v>
      </c>
      <c r="M5" s="108">
        <v>4</v>
      </c>
      <c r="N5" s="108">
        <v>4</v>
      </c>
      <c r="O5" s="108">
        <v>7</v>
      </c>
      <c r="P5" s="108">
        <v>2</v>
      </c>
      <c r="Q5" s="144">
        <v>4</v>
      </c>
      <c r="R5" s="149">
        <f t="shared" ref="R5:R24" si="0">SUM(C5:G5)</f>
        <v>13</v>
      </c>
      <c r="S5" s="144">
        <f t="shared" ref="S5:S24" si="1">SUM(M5:Q5)</f>
        <v>21</v>
      </c>
      <c r="T5" s="152">
        <f t="shared" ref="T5:T10" si="2">S5/S$10</f>
        <v>9.2920353982300891E-2</v>
      </c>
      <c r="U5" s="152">
        <v>0.08</v>
      </c>
    </row>
    <row r="6" spans="1:21" x14ac:dyDescent="0.25">
      <c r="A6" s="126"/>
      <c r="B6" s="134" t="s">
        <v>35</v>
      </c>
      <c r="C6" s="103">
        <v>4</v>
      </c>
      <c r="D6" s="108">
        <v>6</v>
      </c>
      <c r="E6" s="108">
        <v>3</v>
      </c>
      <c r="F6" s="108">
        <v>4</v>
      </c>
      <c r="G6" s="108">
        <v>2</v>
      </c>
      <c r="H6" s="108">
        <v>3</v>
      </c>
      <c r="I6" s="108">
        <v>2</v>
      </c>
      <c r="J6" s="108">
        <v>7</v>
      </c>
      <c r="K6" s="108">
        <v>8</v>
      </c>
      <c r="L6" s="108">
        <v>11</v>
      </c>
      <c r="M6" s="108">
        <v>6</v>
      </c>
      <c r="N6" s="108">
        <v>5</v>
      </c>
      <c r="O6" s="108">
        <v>7</v>
      </c>
      <c r="P6" s="108">
        <v>4</v>
      </c>
      <c r="Q6" s="144">
        <v>6</v>
      </c>
      <c r="R6" s="149">
        <f t="shared" si="0"/>
        <v>19</v>
      </c>
      <c r="S6" s="144">
        <f t="shared" si="1"/>
        <v>28</v>
      </c>
      <c r="T6" s="152">
        <f t="shared" si="2"/>
        <v>0.12389380530973451</v>
      </c>
      <c r="U6" s="152">
        <v>0.17</v>
      </c>
    </row>
    <row r="7" spans="1:21" x14ac:dyDescent="0.25">
      <c r="A7" s="126"/>
      <c r="B7" s="134" t="s">
        <v>36</v>
      </c>
      <c r="C7" s="103">
        <v>6</v>
      </c>
      <c r="D7" s="108">
        <v>3</v>
      </c>
      <c r="E7" s="108">
        <v>13</v>
      </c>
      <c r="F7" s="108">
        <v>8</v>
      </c>
      <c r="G7" s="108">
        <v>9</v>
      </c>
      <c r="H7" s="108">
        <v>6</v>
      </c>
      <c r="I7" s="108">
        <v>20</v>
      </c>
      <c r="J7" s="108">
        <v>14</v>
      </c>
      <c r="K7" s="108">
        <v>13</v>
      </c>
      <c r="L7" s="108">
        <v>12</v>
      </c>
      <c r="M7" s="108">
        <v>23</v>
      </c>
      <c r="N7" s="108">
        <v>11</v>
      </c>
      <c r="O7" s="108">
        <v>18</v>
      </c>
      <c r="P7" s="108">
        <v>19</v>
      </c>
      <c r="Q7" s="144">
        <v>12</v>
      </c>
      <c r="R7" s="149">
        <f t="shared" si="0"/>
        <v>39</v>
      </c>
      <c r="S7" s="144">
        <f t="shared" si="1"/>
        <v>83</v>
      </c>
      <c r="T7" s="152">
        <f t="shared" si="2"/>
        <v>0.36725663716814161</v>
      </c>
      <c r="U7" s="152">
        <v>0.38</v>
      </c>
    </row>
    <row r="8" spans="1:21" x14ac:dyDescent="0.25">
      <c r="A8" s="126"/>
      <c r="B8" s="134" t="s">
        <v>37</v>
      </c>
      <c r="C8" s="103">
        <v>2</v>
      </c>
      <c r="D8" s="108">
        <v>1</v>
      </c>
      <c r="E8" s="108">
        <v>3</v>
      </c>
      <c r="F8" s="108">
        <v>5</v>
      </c>
      <c r="G8" s="108">
        <v>3</v>
      </c>
      <c r="H8" s="108">
        <v>4</v>
      </c>
      <c r="I8" s="108">
        <v>8</v>
      </c>
      <c r="J8" s="108">
        <v>5</v>
      </c>
      <c r="K8" s="108">
        <v>11</v>
      </c>
      <c r="L8" s="108">
        <v>10</v>
      </c>
      <c r="M8" s="108">
        <v>11</v>
      </c>
      <c r="N8" s="108">
        <v>9</v>
      </c>
      <c r="O8" s="108">
        <v>15</v>
      </c>
      <c r="P8" s="108">
        <v>11</v>
      </c>
      <c r="Q8" s="144">
        <v>11</v>
      </c>
      <c r="R8" s="149">
        <f t="shared" si="0"/>
        <v>14</v>
      </c>
      <c r="S8" s="144">
        <f t="shared" si="1"/>
        <v>57</v>
      </c>
      <c r="T8" s="152">
        <f t="shared" si="2"/>
        <v>0.25221238938053098</v>
      </c>
      <c r="U8" s="152">
        <v>0.23</v>
      </c>
    </row>
    <row r="9" spans="1:21" x14ac:dyDescent="0.25">
      <c r="A9" s="126"/>
      <c r="B9" s="134" t="s">
        <v>38</v>
      </c>
      <c r="C9" s="103">
        <v>3</v>
      </c>
      <c r="D9" s="108">
        <v>3</v>
      </c>
      <c r="E9" s="108">
        <v>0</v>
      </c>
      <c r="F9" s="108">
        <v>0</v>
      </c>
      <c r="G9" s="108">
        <v>1</v>
      </c>
      <c r="H9" s="108">
        <v>3</v>
      </c>
      <c r="I9" s="108">
        <v>1</v>
      </c>
      <c r="J9" s="108">
        <v>0</v>
      </c>
      <c r="K9" s="108">
        <v>5</v>
      </c>
      <c r="L9" s="108">
        <v>5</v>
      </c>
      <c r="M9" s="108">
        <v>2</v>
      </c>
      <c r="N9" s="108">
        <v>1</v>
      </c>
      <c r="O9" s="108">
        <v>4</v>
      </c>
      <c r="P9" s="108">
        <v>2</v>
      </c>
      <c r="Q9" s="144">
        <v>4</v>
      </c>
      <c r="R9" s="149">
        <f t="shared" si="0"/>
        <v>7</v>
      </c>
      <c r="S9" s="144">
        <f t="shared" si="1"/>
        <v>13</v>
      </c>
      <c r="T9" s="152">
        <f t="shared" si="2"/>
        <v>5.7522123893805309E-2</v>
      </c>
      <c r="U9" s="152">
        <v>0.06</v>
      </c>
    </row>
    <row r="10" spans="1:21" x14ac:dyDescent="0.25">
      <c r="A10" s="126"/>
      <c r="B10" s="135" t="s">
        <v>2</v>
      </c>
      <c r="C10" s="145">
        <v>22</v>
      </c>
      <c r="D10" s="146">
        <v>24</v>
      </c>
      <c r="E10" s="146">
        <v>33</v>
      </c>
      <c r="F10" s="146">
        <v>24</v>
      </c>
      <c r="G10" s="146">
        <v>24</v>
      </c>
      <c r="H10" s="146">
        <v>24</v>
      </c>
      <c r="I10" s="146">
        <v>44</v>
      </c>
      <c r="J10" s="146">
        <v>42</v>
      </c>
      <c r="K10" s="146">
        <v>52</v>
      </c>
      <c r="L10" s="146">
        <v>41</v>
      </c>
      <c r="M10" s="146">
        <v>54</v>
      </c>
      <c r="N10" s="146">
        <v>33</v>
      </c>
      <c r="O10" s="146">
        <v>57</v>
      </c>
      <c r="P10" s="146">
        <v>41</v>
      </c>
      <c r="Q10" s="147">
        <v>41</v>
      </c>
      <c r="R10" s="150">
        <f t="shared" si="0"/>
        <v>127</v>
      </c>
      <c r="S10" s="147">
        <f t="shared" si="1"/>
        <v>226</v>
      </c>
      <c r="T10" s="153">
        <f t="shared" si="2"/>
        <v>1</v>
      </c>
      <c r="U10" s="262">
        <v>1</v>
      </c>
    </row>
    <row r="11" spans="1:21" x14ac:dyDescent="0.25">
      <c r="A11" s="131" t="s">
        <v>39</v>
      </c>
      <c r="B11" s="136" t="s">
        <v>33</v>
      </c>
      <c r="C11" s="154">
        <v>4</v>
      </c>
      <c r="D11" s="155">
        <v>3</v>
      </c>
      <c r="E11" s="155">
        <v>0</v>
      </c>
      <c r="F11" s="155">
        <v>4</v>
      </c>
      <c r="G11" s="155">
        <v>2</v>
      </c>
      <c r="H11" s="155">
        <v>4</v>
      </c>
      <c r="I11" s="155">
        <v>2</v>
      </c>
      <c r="J11" s="155">
        <v>1</v>
      </c>
      <c r="K11" s="155">
        <v>2</v>
      </c>
      <c r="L11" s="155">
        <v>2</v>
      </c>
      <c r="M11" s="155">
        <v>3</v>
      </c>
      <c r="N11" s="155">
        <v>1</v>
      </c>
      <c r="O11" s="155">
        <v>0</v>
      </c>
      <c r="P11" s="155">
        <v>1</v>
      </c>
      <c r="Q11" s="156">
        <v>1</v>
      </c>
      <c r="R11" s="161">
        <f t="shared" si="0"/>
        <v>13</v>
      </c>
      <c r="S11" s="162">
        <f t="shared" si="1"/>
        <v>6</v>
      </c>
      <c r="T11" s="132">
        <f>S11/S$17</f>
        <v>0.15384615384615385</v>
      </c>
      <c r="U11" s="132">
        <v>0.14000000000000001</v>
      </c>
    </row>
    <row r="12" spans="1:21" x14ac:dyDescent="0.25">
      <c r="A12" s="128"/>
      <c r="B12" s="137" t="s">
        <v>34</v>
      </c>
      <c r="C12" s="101">
        <v>0</v>
      </c>
      <c r="D12" s="107">
        <v>1</v>
      </c>
      <c r="E12" s="107">
        <v>0</v>
      </c>
      <c r="F12" s="107">
        <v>1</v>
      </c>
      <c r="G12" s="107">
        <v>0</v>
      </c>
      <c r="H12" s="107">
        <v>1</v>
      </c>
      <c r="I12" s="107">
        <v>0</v>
      </c>
      <c r="J12" s="107">
        <v>1</v>
      </c>
      <c r="K12" s="107">
        <v>0</v>
      </c>
      <c r="L12" s="107">
        <v>1</v>
      </c>
      <c r="M12" s="107">
        <v>1</v>
      </c>
      <c r="N12" s="107">
        <v>0</v>
      </c>
      <c r="O12" s="107">
        <v>1</v>
      </c>
      <c r="P12" s="107">
        <v>0</v>
      </c>
      <c r="Q12" s="157">
        <v>0</v>
      </c>
      <c r="R12" s="163">
        <f t="shared" si="0"/>
        <v>2</v>
      </c>
      <c r="S12" s="164">
        <f t="shared" si="1"/>
        <v>2</v>
      </c>
      <c r="T12" s="133">
        <f t="shared" ref="T12:T17" si="3">S12/S$17</f>
        <v>5.128205128205128E-2</v>
      </c>
      <c r="U12" s="133">
        <v>7.0000000000000007E-2</v>
      </c>
    </row>
    <row r="13" spans="1:21" x14ac:dyDescent="0.25">
      <c r="A13" s="128"/>
      <c r="B13" s="137" t="s">
        <v>35</v>
      </c>
      <c r="C13" s="101">
        <v>1</v>
      </c>
      <c r="D13" s="107">
        <v>0</v>
      </c>
      <c r="E13" s="107">
        <v>1</v>
      </c>
      <c r="F13" s="107">
        <v>2</v>
      </c>
      <c r="G13" s="107">
        <v>0</v>
      </c>
      <c r="H13" s="107">
        <v>1</v>
      </c>
      <c r="I13" s="107">
        <v>1</v>
      </c>
      <c r="J13" s="107">
        <v>2</v>
      </c>
      <c r="K13" s="107">
        <v>0</v>
      </c>
      <c r="L13" s="107">
        <v>1</v>
      </c>
      <c r="M13" s="107">
        <v>1</v>
      </c>
      <c r="N13" s="107">
        <v>3</v>
      </c>
      <c r="O13" s="107">
        <v>0</v>
      </c>
      <c r="P13" s="107">
        <v>1</v>
      </c>
      <c r="Q13" s="157">
        <v>0</v>
      </c>
      <c r="R13" s="163">
        <f t="shared" si="0"/>
        <v>4</v>
      </c>
      <c r="S13" s="164">
        <f t="shared" si="1"/>
        <v>5</v>
      </c>
      <c r="T13" s="133">
        <f t="shared" si="3"/>
        <v>0.12820512820512819</v>
      </c>
      <c r="U13" s="133">
        <v>0.16</v>
      </c>
    </row>
    <row r="14" spans="1:21" x14ac:dyDescent="0.25">
      <c r="A14" s="128"/>
      <c r="B14" s="137" t="s">
        <v>36</v>
      </c>
      <c r="C14" s="101">
        <v>1</v>
      </c>
      <c r="D14" s="107">
        <v>1</v>
      </c>
      <c r="E14" s="107">
        <v>0</v>
      </c>
      <c r="F14" s="107">
        <v>1</v>
      </c>
      <c r="G14" s="107">
        <v>2</v>
      </c>
      <c r="H14" s="107">
        <v>0</v>
      </c>
      <c r="I14" s="107">
        <v>0</v>
      </c>
      <c r="J14" s="107">
        <v>1</v>
      </c>
      <c r="K14" s="107">
        <v>3</v>
      </c>
      <c r="L14" s="107">
        <v>0</v>
      </c>
      <c r="M14" s="107">
        <v>2</v>
      </c>
      <c r="N14" s="107">
        <v>2</v>
      </c>
      <c r="O14" s="107">
        <v>4</v>
      </c>
      <c r="P14" s="107">
        <v>6</v>
      </c>
      <c r="Q14" s="157">
        <v>2</v>
      </c>
      <c r="R14" s="163">
        <f t="shared" si="0"/>
        <v>5</v>
      </c>
      <c r="S14" s="164">
        <f t="shared" si="1"/>
        <v>16</v>
      </c>
      <c r="T14" s="133">
        <f t="shared" si="3"/>
        <v>0.41025641025641024</v>
      </c>
      <c r="U14" s="133">
        <v>0.26</v>
      </c>
    </row>
    <row r="15" spans="1:21" x14ac:dyDescent="0.25">
      <c r="A15" s="128"/>
      <c r="B15" s="137" t="s">
        <v>37</v>
      </c>
      <c r="C15" s="101">
        <v>1</v>
      </c>
      <c r="D15" s="107">
        <v>0</v>
      </c>
      <c r="E15" s="107">
        <v>0</v>
      </c>
      <c r="F15" s="107">
        <v>0</v>
      </c>
      <c r="G15" s="107">
        <v>0</v>
      </c>
      <c r="H15" s="107">
        <v>2</v>
      </c>
      <c r="I15" s="107">
        <v>2</v>
      </c>
      <c r="J15" s="107">
        <v>1</v>
      </c>
      <c r="K15" s="107">
        <v>0</v>
      </c>
      <c r="L15" s="107">
        <v>1</v>
      </c>
      <c r="M15" s="107">
        <v>1</v>
      </c>
      <c r="N15" s="107">
        <v>0</v>
      </c>
      <c r="O15" s="107">
        <v>1</v>
      </c>
      <c r="P15" s="107">
        <v>2</v>
      </c>
      <c r="Q15" s="157">
        <v>3</v>
      </c>
      <c r="R15" s="163">
        <f t="shared" si="0"/>
        <v>1</v>
      </c>
      <c r="S15" s="164">
        <f t="shared" si="1"/>
        <v>7</v>
      </c>
      <c r="T15" s="133">
        <f t="shared" si="3"/>
        <v>0.17948717948717949</v>
      </c>
      <c r="U15" s="133">
        <v>0.31</v>
      </c>
    </row>
    <row r="16" spans="1:21" x14ac:dyDescent="0.25">
      <c r="A16" s="128"/>
      <c r="B16" s="137" t="s">
        <v>38</v>
      </c>
      <c r="C16" s="101">
        <v>0</v>
      </c>
      <c r="D16" s="107">
        <v>0</v>
      </c>
      <c r="E16" s="107">
        <v>0</v>
      </c>
      <c r="F16" s="107">
        <v>0</v>
      </c>
      <c r="G16" s="107">
        <v>0</v>
      </c>
      <c r="H16" s="107">
        <v>0</v>
      </c>
      <c r="I16" s="107">
        <v>0</v>
      </c>
      <c r="J16" s="107">
        <v>1</v>
      </c>
      <c r="K16" s="107">
        <v>0</v>
      </c>
      <c r="L16" s="107">
        <v>0</v>
      </c>
      <c r="M16" s="107">
        <v>0</v>
      </c>
      <c r="N16" s="107">
        <v>1</v>
      </c>
      <c r="O16" s="107">
        <v>1</v>
      </c>
      <c r="P16" s="107">
        <v>1</v>
      </c>
      <c r="Q16" s="157">
        <v>0</v>
      </c>
      <c r="R16" s="163">
        <f t="shared" si="0"/>
        <v>0</v>
      </c>
      <c r="S16" s="164">
        <f t="shared" si="1"/>
        <v>3</v>
      </c>
      <c r="T16" s="133">
        <f t="shared" si="3"/>
        <v>7.6923076923076927E-2</v>
      </c>
      <c r="U16" s="133">
        <v>0.03</v>
      </c>
    </row>
    <row r="17" spans="1:21" x14ac:dyDescent="0.25">
      <c r="A17" s="129"/>
      <c r="B17" s="138" t="s">
        <v>2</v>
      </c>
      <c r="C17" s="158">
        <v>7</v>
      </c>
      <c r="D17" s="159">
        <v>5</v>
      </c>
      <c r="E17" s="159">
        <v>1</v>
      </c>
      <c r="F17" s="159">
        <v>8</v>
      </c>
      <c r="G17" s="159">
        <v>4</v>
      </c>
      <c r="H17" s="159">
        <v>8</v>
      </c>
      <c r="I17" s="159">
        <v>5</v>
      </c>
      <c r="J17" s="159">
        <v>7</v>
      </c>
      <c r="K17" s="159">
        <v>5</v>
      </c>
      <c r="L17" s="159">
        <v>5</v>
      </c>
      <c r="M17" s="159">
        <v>8</v>
      </c>
      <c r="N17" s="159">
        <v>7</v>
      </c>
      <c r="O17" s="159">
        <v>7</v>
      </c>
      <c r="P17" s="159">
        <v>11</v>
      </c>
      <c r="Q17" s="160">
        <v>6</v>
      </c>
      <c r="R17" s="165">
        <f t="shared" si="0"/>
        <v>25</v>
      </c>
      <c r="S17" s="166">
        <f t="shared" si="1"/>
        <v>39</v>
      </c>
      <c r="T17" s="264">
        <f t="shared" si="3"/>
        <v>1</v>
      </c>
      <c r="U17" s="263">
        <v>1</v>
      </c>
    </row>
    <row r="18" spans="1:21" x14ac:dyDescent="0.25">
      <c r="A18" s="125" t="s">
        <v>2</v>
      </c>
      <c r="B18" s="134" t="s">
        <v>33</v>
      </c>
      <c r="C18" s="142">
        <v>9</v>
      </c>
      <c r="D18" s="116">
        <v>10</v>
      </c>
      <c r="E18" s="116">
        <v>13</v>
      </c>
      <c r="F18" s="116">
        <v>9</v>
      </c>
      <c r="G18" s="116">
        <v>7</v>
      </c>
      <c r="H18" s="116">
        <v>11</v>
      </c>
      <c r="I18" s="116">
        <v>9</v>
      </c>
      <c r="J18" s="116">
        <v>10</v>
      </c>
      <c r="K18" s="116">
        <v>9</v>
      </c>
      <c r="L18" s="116">
        <v>4</v>
      </c>
      <c r="M18" s="116">
        <v>11</v>
      </c>
      <c r="N18" s="116">
        <v>4</v>
      </c>
      <c r="O18" s="116">
        <v>6</v>
      </c>
      <c r="P18" s="116">
        <v>4</v>
      </c>
      <c r="Q18" s="143">
        <v>5</v>
      </c>
      <c r="R18" s="148">
        <f t="shared" si="0"/>
        <v>48</v>
      </c>
      <c r="S18" s="116">
        <f t="shared" si="1"/>
        <v>30</v>
      </c>
      <c r="T18" s="151">
        <f>S18/S$24</f>
        <v>0.11320754716981132</v>
      </c>
      <c r="U18" s="151">
        <v>0.08</v>
      </c>
    </row>
    <row r="19" spans="1:21" x14ac:dyDescent="0.25">
      <c r="A19" s="126"/>
      <c r="B19" s="134" t="s">
        <v>34</v>
      </c>
      <c r="C19" s="103">
        <v>2</v>
      </c>
      <c r="D19" s="108">
        <v>5</v>
      </c>
      <c r="E19" s="108">
        <v>1</v>
      </c>
      <c r="F19" s="108">
        <v>3</v>
      </c>
      <c r="G19" s="108">
        <v>4</v>
      </c>
      <c r="H19" s="108">
        <v>2</v>
      </c>
      <c r="I19" s="108">
        <v>6</v>
      </c>
      <c r="J19" s="108">
        <v>8</v>
      </c>
      <c r="K19" s="108">
        <v>8</v>
      </c>
      <c r="L19" s="108">
        <v>2</v>
      </c>
      <c r="M19" s="108">
        <v>5</v>
      </c>
      <c r="N19" s="108">
        <v>4</v>
      </c>
      <c r="O19" s="108">
        <v>8</v>
      </c>
      <c r="P19" s="108">
        <v>2</v>
      </c>
      <c r="Q19" s="144">
        <v>4</v>
      </c>
      <c r="R19" s="149">
        <f t="shared" si="0"/>
        <v>15</v>
      </c>
      <c r="S19" s="108">
        <f t="shared" si="1"/>
        <v>23</v>
      </c>
      <c r="T19" s="152">
        <f t="shared" ref="T19:T24" si="4">S19/S$24</f>
        <v>8.6792452830188674E-2</v>
      </c>
      <c r="U19" s="152">
        <v>0.08</v>
      </c>
    </row>
    <row r="20" spans="1:21" x14ac:dyDescent="0.25">
      <c r="A20" s="126"/>
      <c r="B20" s="134" t="s">
        <v>35</v>
      </c>
      <c r="C20" s="103">
        <v>5</v>
      </c>
      <c r="D20" s="108">
        <v>6</v>
      </c>
      <c r="E20" s="108">
        <v>4</v>
      </c>
      <c r="F20" s="108">
        <v>6</v>
      </c>
      <c r="G20" s="108">
        <v>2</v>
      </c>
      <c r="H20" s="108">
        <v>4</v>
      </c>
      <c r="I20" s="108">
        <v>3</v>
      </c>
      <c r="J20" s="108">
        <v>9</v>
      </c>
      <c r="K20" s="108">
        <v>8</v>
      </c>
      <c r="L20" s="108">
        <v>12</v>
      </c>
      <c r="M20" s="108">
        <v>7</v>
      </c>
      <c r="N20" s="108">
        <v>8</v>
      </c>
      <c r="O20" s="108">
        <v>7</v>
      </c>
      <c r="P20" s="108">
        <v>5</v>
      </c>
      <c r="Q20" s="144">
        <v>6</v>
      </c>
      <c r="R20" s="149">
        <f t="shared" si="0"/>
        <v>23</v>
      </c>
      <c r="S20" s="108">
        <f t="shared" si="1"/>
        <v>33</v>
      </c>
      <c r="T20" s="152">
        <f t="shared" si="4"/>
        <v>0.12452830188679245</v>
      </c>
      <c r="U20" s="152">
        <v>0.16</v>
      </c>
    </row>
    <row r="21" spans="1:21" x14ac:dyDescent="0.25">
      <c r="A21" s="126"/>
      <c r="B21" s="134" t="s">
        <v>36</v>
      </c>
      <c r="C21" s="103">
        <v>7</v>
      </c>
      <c r="D21" s="108">
        <v>4</v>
      </c>
      <c r="E21" s="108">
        <v>13</v>
      </c>
      <c r="F21" s="108">
        <v>9</v>
      </c>
      <c r="G21" s="108">
        <v>11</v>
      </c>
      <c r="H21" s="108">
        <v>6</v>
      </c>
      <c r="I21" s="108">
        <v>20</v>
      </c>
      <c r="J21" s="108">
        <v>15</v>
      </c>
      <c r="K21" s="108">
        <v>16</v>
      </c>
      <c r="L21" s="108">
        <v>12</v>
      </c>
      <c r="M21" s="108">
        <v>25</v>
      </c>
      <c r="N21" s="108">
        <v>13</v>
      </c>
      <c r="O21" s="108">
        <v>22</v>
      </c>
      <c r="P21" s="108">
        <v>25</v>
      </c>
      <c r="Q21" s="144">
        <v>14</v>
      </c>
      <c r="R21" s="149">
        <f t="shared" si="0"/>
        <v>44</v>
      </c>
      <c r="S21" s="108">
        <f t="shared" si="1"/>
        <v>99</v>
      </c>
      <c r="T21" s="152">
        <f t="shared" si="4"/>
        <v>0.37358490566037733</v>
      </c>
      <c r="U21" s="152">
        <v>0.35</v>
      </c>
    </row>
    <row r="22" spans="1:21" x14ac:dyDescent="0.25">
      <c r="A22" s="126"/>
      <c r="B22" s="134" t="s">
        <v>37</v>
      </c>
      <c r="C22" s="103">
        <v>3</v>
      </c>
      <c r="D22" s="108">
        <v>1</v>
      </c>
      <c r="E22" s="108">
        <v>3</v>
      </c>
      <c r="F22" s="108">
        <v>5</v>
      </c>
      <c r="G22" s="108">
        <v>3</v>
      </c>
      <c r="H22" s="108">
        <v>6</v>
      </c>
      <c r="I22" s="108">
        <v>10</v>
      </c>
      <c r="J22" s="108">
        <v>6</v>
      </c>
      <c r="K22" s="108">
        <v>11</v>
      </c>
      <c r="L22" s="108">
        <v>11</v>
      </c>
      <c r="M22" s="108">
        <v>12</v>
      </c>
      <c r="N22" s="108">
        <v>9</v>
      </c>
      <c r="O22" s="108">
        <v>16</v>
      </c>
      <c r="P22" s="108">
        <v>13</v>
      </c>
      <c r="Q22" s="144">
        <v>14</v>
      </c>
      <c r="R22" s="149">
        <f t="shared" si="0"/>
        <v>15</v>
      </c>
      <c r="S22" s="108">
        <f t="shared" si="1"/>
        <v>64</v>
      </c>
      <c r="T22" s="152">
        <f t="shared" si="4"/>
        <v>0.24150943396226415</v>
      </c>
      <c r="U22" s="152">
        <v>0.24</v>
      </c>
    </row>
    <row r="23" spans="1:21" x14ac:dyDescent="0.25">
      <c r="A23" s="126"/>
      <c r="B23" s="134" t="s">
        <v>38</v>
      </c>
      <c r="C23" s="103">
        <v>3</v>
      </c>
      <c r="D23" s="108">
        <v>3</v>
      </c>
      <c r="E23" s="108">
        <v>0</v>
      </c>
      <c r="F23" s="108">
        <v>0</v>
      </c>
      <c r="G23" s="108">
        <v>1</v>
      </c>
      <c r="H23" s="108">
        <v>3</v>
      </c>
      <c r="I23" s="108">
        <v>1</v>
      </c>
      <c r="J23" s="108">
        <v>1</v>
      </c>
      <c r="K23" s="108">
        <v>5</v>
      </c>
      <c r="L23" s="108">
        <v>5</v>
      </c>
      <c r="M23" s="108">
        <v>2</v>
      </c>
      <c r="N23" s="108">
        <v>2</v>
      </c>
      <c r="O23" s="108">
        <v>5</v>
      </c>
      <c r="P23" s="108">
        <v>3</v>
      </c>
      <c r="Q23" s="144">
        <v>4</v>
      </c>
      <c r="R23" s="149">
        <f t="shared" si="0"/>
        <v>7</v>
      </c>
      <c r="S23" s="108">
        <f t="shared" si="1"/>
        <v>16</v>
      </c>
      <c r="T23" s="152">
        <f t="shared" si="4"/>
        <v>6.0377358490566038E-2</v>
      </c>
      <c r="U23" s="152">
        <v>0.06</v>
      </c>
    </row>
    <row r="24" spans="1:21" x14ac:dyDescent="0.25">
      <c r="A24" s="127"/>
      <c r="B24" s="135" t="s">
        <v>2</v>
      </c>
      <c r="C24" s="145">
        <v>29</v>
      </c>
      <c r="D24" s="146">
        <v>29</v>
      </c>
      <c r="E24" s="146">
        <v>34</v>
      </c>
      <c r="F24" s="146">
        <v>32</v>
      </c>
      <c r="G24" s="146">
        <v>28</v>
      </c>
      <c r="H24" s="146">
        <v>32</v>
      </c>
      <c r="I24" s="146">
        <v>49</v>
      </c>
      <c r="J24" s="146">
        <v>49</v>
      </c>
      <c r="K24" s="146">
        <v>57</v>
      </c>
      <c r="L24" s="146">
        <v>46</v>
      </c>
      <c r="M24" s="146">
        <v>62</v>
      </c>
      <c r="N24" s="146">
        <v>40</v>
      </c>
      <c r="O24" s="146">
        <v>64</v>
      </c>
      <c r="P24" s="146">
        <v>52</v>
      </c>
      <c r="Q24" s="147">
        <v>47</v>
      </c>
      <c r="R24" s="150">
        <f t="shared" si="0"/>
        <v>152</v>
      </c>
      <c r="S24" s="146">
        <f t="shared" si="1"/>
        <v>265</v>
      </c>
      <c r="T24" s="153">
        <f t="shared" si="4"/>
        <v>1</v>
      </c>
      <c r="U24" s="153">
        <v>1</v>
      </c>
    </row>
    <row r="25" spans="1:21" x14ac:dyDescent="0.25">
      <c r="A25" s="56" t="s">
        <v>130</v>
      </c>
    </row>
    <row r="28" spans="1:21" x14ac:dyDescent="0.25">
      <c r="A28" s="1" t="s">
        <v>248</v>
      </c>
    </row>
    <row r="29" spans="1:21" x14ac:dyDescent="0.25">
      <c r="A29" s="1"/>
    </row>
    <row r="30" spans="1:21" ht="30" x14ac:dyDescent="0.25">
      <c r="A30" s="340" t="s">
        <v>46</v>
      </c>
      <c r="B30" s="342" t="s">
        <v>19</v>
      </c>
      <c r="C30" s="342"/>
      <c r="D30" s="79" t="s">
        <v>247</v>
      </c>
    </row>
    <row r="31" spans="1:21" x14ac:dyDescent="0.25">
      <c r="A31" s="341"/>
      <c r="B31" s="4" t="s">
        <v>29</v>
      </c>
      <c r="C31" s="4" t="s">
        <v>30</v>
      </c>
      <c r="D31" s="80" t="s">
        <v>30</v>
      </c>
    </row>
    <row r="32" spans="1:21" x14ac:dyDescent="0.25">
      <c r="A32" s="81" t="s">
        <v>32</v>
      </c>
      <c r="B32" s="82">
        <f>S10</f>
        <v>226</v>
      </c>
      <c r="C32" s="83">
        <f>B32/B$34</f>
        <v>0.85283018867924532</v>
      </c>
      <c r="D32" s="77">
        <v>0.85</v>
      </c>
    </row>
    <row r="33" spans="1:4" x14ac:dyDescent="0.25">
      <c r="A33" s="84" t="s">
        <v>39</v>
      </c>
      <c r="B33" s="85">
        <f>S17</f>
        <v>39</v>
      </c>
      <c r="C33" s="86">
        <f>B33/B$34</f>
        <v>0.14716981132075471</v>
      </c>
      <c r="D33" s="87">
        <v>0.15</v>
      </c>
    </row>
    <row r="34" spans="1:4" x14ac:dyDescent="0.25">
      <c r="A34" s="265" t="s">
        <v>2</v>
      </c>
      <c r="B34" s="266">
        <f>S24</f>
        <v>265</v>
      </c>
      <c r="C34" s="266"/>
      <c r="D34" s="78">
        <v>1</v>
      </c>
    </row>
    <row r="36" spans="1:4" x14ac:dyDescent="0.25">
      <c r="A36" s="56" t="s">
        <v>130</v>
      </c>
    </row>
    <row r="40" spans="1:4" x14ac:dyDescent="0.25">
      <c r="A40" s="1" t="s">
        <v>249</v>
      </c>
    </row>
    <row r="42" spans="1:4" ht="30" x14ac:dyDescent="0.25">
      <c r="A42" s="340" t="s">
        <v>47</v>
      </c>
      <c r="B42" s="342" t="s">
        <v>19</v>
      </c>
      <c r="C42" s="342"/>
      <c r="D42" s="79" t="s">
        <v>247</v>
      </c>
    </row>
    <row r="43" spans="1:4" x14ac:dyDescent="0.25">
      <c r="A43" s="341"/>
      <c r="B43" s="4" t="s">
        <v>29</v>
      </c>
      <c r="C43" s="4" t="s">
        <v>30</v>
      </c>
      <c r="D43" s="80" t="s">
        <v>30</v>
      </c>
    </row>
    <row r="44" spans="1:4" x14ac:dyDescent="0.25">
      <c r="A44" s="89" t="s">
        <v>40</v>
      </c>
      <c r="B44" s="82">
        <f t="shared" ref="B44:B50" si="5">S18</f>
        <v>30</v>
      </c>
      <c r="C44" s="83">
        <f t="shared" ref="C44:C49" si="6">B44/B$50</f>
        <v>0.11320754716981132</v>
      </c>
      <c r="D44" s="267">
        <f>U18</f>
        <v>0.08</v>
      </c>
    </row>
    <row r="45" spans="1:4" x14ac:dyDescent="0.25">
      <c r="A45" s="45" t="s">
        <v>41</v>
      </c>
      <c r="B45" s="16">
        <f t="shared" si="5"/>
        <v>23</v>
      </c>
      <c r="C45" s="17">
        <f t="shared" si="6"/>
        <v>8.6792452830188674E-2</v>
      </c>
      <c r="D45" s="268">
        <f t="shared" ref="D45:D49" si="7">U19</f>
        <v>0.08</v>
      </c>
    </row>
    <row r="46" spans="1:4" x14ac:dyDescent="0.25">
      <c r="A46" s="44" t="s">
        <v>42</v>
      </c>
      <c r="B46" s="5">
        <f t="shared" si="5"/>
        <v>33</v>
      </c>
      <c r="C46" s="18">
        <f t="shared" si="6"/>
        <v>0.12452830188679245</v>
      </c>
      <c r="D46" s="269">
        <f t="shared" si="7"/>
        <v>0.16</v>
      </c>
    </row>
    <row r="47" spans="1:4" x14ac:dyDescent="0.25">
      <c r="A47" s="45" t="s">
        <v>43</v>
      </c>
      <c r="B47" s="16">
        <f t="shared" si="5"/>
        <v>99</v>
      </c>
      <c r="C47" s="17">
        <f t="shared" si="6"/>
        <v>0.37358490566037733</v>
      </c>
      <c r="D47" s="268">
        <f t="shared" si="7"/>
        <v>0.35</v>
      </c>
    </row>
    <row r="48" spans="1:4" x14ac:dyDescent="0.25">
      <c r="A48" s="44" t="s">
        <v>44</v>
      </c>
      <c r="B48" s="5">
        <f t="shared" si="5"/>
        <v>64</v>
      </c>
      <c r="C48" s="18">
        <f t="shared" si="6"/>
        <v>0.24150943396226415</v>
      </c>
      <c r="D48" s="269">
        <f t="shared" si="7"/>
        <v>0.24</v>
      </c>
    </row>
    <row r="49" spans="1:4" x14ac:dyDescent="0.25">
      <c r="A49" s="90" t="s">
        <v>45</v>
      </c>
      <c r="B49" s="85">
        <f t="shared" si="5"/>
        <v>16</v>
      </c>
      <c r="C49" s="86">
        <f t="shared" si="6"/>
        <v>6.0377358490566038E-2</v>
      </c>
      <c r="D49" s="270">
        <f t="shared" si="7"/>
        <v>0.06</v>
      </c>
    </row>
    <row r="50" spans="1:4" x14ac:dyDescent="0.25">
      <c r="A50" s="46" t="s">
        <v>2</v>
      </c>
      <c r="B50" s="93">
        <f t="shared" si="5"/>
        <v>265</v>
      </c>
      <c r="C50" s="57"/>
      <c r="D50" s="271">
        <f>U24</f>
        <v>1</v>
      </c>
    </row>
    <row r="52" spans="1:4" x14ac:dyDescent="0.25">
      <c r="A52" s="56" t="s">
        <v>130</v>
      </c>
    </row>
  </sheetData>
  <mergeCells count="4">
    <mergeCell ref="B30:C30"/>
    <mergeCell ref="A30:A31"/>
    <mergeCell ref="B42:C42"/>
    <mergeCell ref="A42:A43"/>
  </mergeCells>
  <hyperlinks>
    <hyperlink ref="A25" location="Contents!A1" display="Home"/>
    <hyperlink ref="A36" location="Contents!A1" display="Home"/>
    <hyperlink ref="A52" location="Contents!A1" display="Home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1"/>
  <sheetViews>
    <sheetView workbookViewId="0"/>
  </sheetViews>
  <sheetFormatPr defaultRowHeight="15" x14ac:dyDescent="0.25"/>
  <cols>
    <col min="1" max="1" width="12.5703125" style="8" customWidth="1"/>
    <col min="2" max="8" width="10" style="8" customWidth="1"/>
    <col min="9" max="16384" width="9.140625" style="8"/>
  </cols>
  <sheetData>
    <row r="1" spans="1:12" x14ac:dyDescent="0.25">
      <c r="A1" s="1" t="s">
        <v>258</v>
      </c>
    </row>
    <row r="3" spans="1:12" x14ac:dyDescent="0.25">
      <c r="A3" s="346" t="s">
        <v>60</v>
      </c>
      <c r="B3" s="348" t="s">
        <v>61</v>
      </c>
      <c r="C3" s="348"/>
      <c r="D3" s="348"/>
      <c r="E3" s="348"/>
      <c r="F3" s="348"/>
      <c r="G3" s="348"/>
      <c r="H3" s="348"/>
      <c r="I3" s="348"/>
    </row>
    <row r="4" spans="1:12" x14ac:dyDescent="0.25">
      <c r="A4" s="347"/>
      <c r="B4" s="24" t="s">
        <v>62</v>
      </c>
      <c r="C4" s="24" t="s">
        <v>63</v>
      </c>
      <c r="D4" s="24" t="s">
        <v>64</v>
      </c>
      <c r="E4" s="24" t="s">
        <v>65</v>
      </c>
      <c r="F4" s="24" t="s">
        <v>66</v>
      </c>
      <c r="G4" s="24" t="s">
        <v>67</v>
      </c>
      <c r="H4" s="24" t="s">
        <v>68</v>
      </c>
      <c r="I4" s="24" t="s">
        <v>2</v>
      </c>
    </row>
    <row r="5" spans="1:12" x14ac:dyDescent="0.25">
      <c r="A5" s="168" t="s">
        <v>80</v>
      </c>
      <c r="B5" s="169">
        <v>2</v>
      </c>
      <c r="C5" s="169">
        <v>1</v>
      </c>
      <c r="D5" s="169">
        <v>2</v>
      </c>
      <c r="E5" s="169">
        <v>2</v>
      </c>
      <c r="F5" s="170">
        <v>0</v>
      </c>
      <c r="G5" s="170">
        <v>0</v>
      </c>
      <c r="H5" s="170">
        <v>0</v>
      </c>
      <c r="I5" s="171">
        <v>7</v>
      </c>
      <c r="K5" s="1" t="s">
        <v>81</v>
      </c>
    </row>
    <row r="6" spans="1:12" x14ac:dyDescent="0.25">
      <c r="A6" s="168" t="s">
        <v>69</v>
      </c>
      <c r="B6" s="172">
        <v>3</v>
      </c>
      <c r="C6" s="172">
        <v>4</v>
      </c>
      <c r="D6" s="172">
        <v>5</v>
      </c>
      <c r="E6" s="173">
        <v>8</v>
      </c>
      <c r="F6" s="172">
        <v>4</v>
      </c>
      <c r="G6" s="172">
        <v>3</v>
      </c>
      <c r="H6" s="172">
        <v>3</v>
      </c>
      <c r="I6" s="171">
        <v>30</v>
      </c>
      <c r="K6" s="169"/>
      <c r="L6" s="174" t="s">
        <v>253</v>
      </c>
    </row>
    <row r="7" spans="1:12" x14ac:dyDescent="0.25">
      <c r="A7" s="168" t="s">
        <v>70</v>
      </c>
      <c r="B7" s="172">
        <v>3</v>
      </c>
      <c r="C7" s="169">
        <v>1</v>
      </c>
      <c r="D7" s="172">
        <v>3</v>
      </c>
      <c r="E7" s="173">
        <v>6</v>
      </c>
      <c r="F7" s="169">
        <v>2</v>
      </c>
      <c r="G7" s="26">
        <v>13</v>
      </c>
      <c r="H7" s="25">
        <v>10</v>
      </c>
      <c r="I7" s="171">
        <v>38</v>
      </c>
      <c r="K7" s="172"/>
      <c r="L7" s="28" t="s">
        <v>254</v>
      </c>
    </row>
    <row r="8" spans="1:12" x14ac:dyDescent="0.25">
      <c r="A8" s="168" t="s">
        <v>71</v>
      </c>
      <c r="B8" s="172">
        <v>3</v>
      </c>
      <c r="C8" s="169">
        <v>1</v>
      </c>
      <c r="D8" s="173">
        <v>7</v>
      </c>
      <c r="E8" s="172">
        <v>4</v>
      </c>
      <c r="F8" s="173">
        <v>6</v>
      </c>
      <c r="G8" s="25">
        <v>10</v>
      </c>
      <c r="H8" s="26">
        <v>14</v>
      </c>
      <c r="I8" s="171">
        <v>45</v>
      </c>
      <c r="K8" s="173"/>
      <c r="L8" s="29" t="s">
        <v>255</v>
      </c>
    </row>
    <row r="9" spans="1:12" x14ac:dyDescent="0.25">
      <c r="A9" s="168" t="s">
        <v>72</v>
      </c>
      <c r="B9" s="172">
        <v>4</v>
      </c>
      <c r="C9" s="172">
        <v>5</v>
      </c>
      <c r="D9" s="172">
        <v>4</v>
      </c>
      <c r="E9" s="169">
        <v>2</v>
      </c>
      <c r="F9" s="169">
        <v>2</v>
      </c>
      <c r="G9" s="172">
        <v>4</v>
      </c>
      <c r="H9" s="172">
        <v>4</v>
      </c>
      <c r="I9" s="171">
        <v>25</v>
      </c>
      <c r="K9" s="175"/>
      <c r="L9" s="176" t="s">
        <v>256</v>
      </c>
    </row>
    <row r="10" spans="1:12" x14ac:dyDescent="0.25">
      <c r="A10" s="168" t="s">
        <v>73</v>
      </c>
      <c r="B10" s="173">
        <v>6</v>
      </c>
      <c r="C10" s="173">
        <v>6</v>
      </c>
      <c r="D10" s="172">
        <v>5</v>
      </c>
      <c r="E10" s="172">
        <v>3</v>
      </c>
      <c r="F10" s="173">
        <v>6</v>
      </c>
      <c r="G10" s="173">
        <v>7</v>
      </c>
      <c r="H10" s="172">
        <v>5</v>
      </c>
      <c r="I10" s="171">
        <v>38</v>
      </c>
      <c r="K10" s="26"/>
      <c r="L10" s="176" t="s">
        <v>257</v>
      </c>
    </row>
    <row r="11" spans="1:12" x14ac:dyDescent="0.25">
      <c r="A11" s="168" t="s">
        <v>74</v>
      </c>
      <c r="B11" s="172">
        <v>5</v>
      </c>
      <c r="C11" s="25">
        <v>9</v>
      </c>
      <c r="D11" s="172">
        <v>5</v>
      </c>
      <c r="E11" s="25">
        <v>9</v>
      </c>
      <c r="F11" s="172">
        <v>3</v>
      </c>
      <c r="G11" s="173">
        <v>6</v>
      </c>
      <c r="H11" s="169">
        <v>1</v>
      </c>
      <c r="I11" s="171">
        <v>38</v>
      </c>
      <c r="J11" s="72"/>
      <c r="K11" s="177"/>
      <c r="L11" s="178"/>
    </row>
    <row r="12" spans="1:12" x14ac:dyDescent="0.25">
      <c r="A12" s="168" t="s">
        <v>75</v>
      </c>
      <c r="B12" s="172">
        <v>4</v>
      </c>
      <c r="C12" s="173">
        <v>6</v>
      </c>
      <c r="D12" s="25">
        <v>9</v>
      </c>
      <c r="E12" s="172">
        <v>5</v>
      </c>
      <c r="F12" s="169">
        <v>2</v>
      </c>
      <c r="G12" s="173">
        <v>7</v>
      </c>
      <c r="H12" s="169">
        <v>2</v>
      </c>
      <c r="I12" s="171">
        <v>35</v>
      </c>
    </row>
    <row r="13" spans="1:12" x14ac:dyDescent="0.25">
      <c r="A13" s="168" t="s">
        <v>76</v>
      </c>
      <c r="B13" s="170">
        <v>0</v>
      </c>
      <c r="C13" s="169">
        <v>2</v>
      </c>
      <c r="D13" s="170">
        <v>0</v>
      </c>
      <c r="E13" s="172">
        <v>3</v>
      </c>
      <c r="F13" s="169">
        <v>2</v>
      </c>
      <c r="G13" s="170">
        <v>0</v>
      </c>
      <c r="H13" s="169">
        <v>2</v>
      </c>
      <c r="I13" s="171">
        <v>9</v>
      </c>
    </row>
    <row r="14" spans="1:12" x14ac:dyDescent="0.25">
      <c r="A14" s="168" t="s">
        <v>77</v>
      </c>
      <c r="B14" s="170">
        <v>0</v>
      </c>
      <c r="C14" s="170">
        <v>0</v>
      </c>
      <c r="D14" s="170">
        <v>0</v>
      </c>
      <c r="E14" s="170">
        <v>0</v>
      </c>
      <c r="F14" s="170">
        <v>0</v>
      </c>
      <c r="G14" s="170">
        <v>0</v>
      </c>
      <c r="H14" s="170">
        <v>0</v>
      </c>
      <c r="I14" s="171">
        <v>0</v>
      </c>
    </row>
    <row r="15" spans="1:12" x14ac:dyDescent="0.25">
      <c r="A15" s="168" t="s">
        <v>78</v>
      </c>
      <c r="B15" s="170">
        <v>0</v>
      </c>
      <c r="C15" s="170">
        <v>0</v>
      </c>
      <c r="D15" s="170">
        <v>0</v>
      </c>
      <c r="E15" s="170">
        <v>0</v>
      </c>
      <c r="F15" s="170">
        <v>0</v>
      </c>
      <c r="G15" s="170">
        <v>0</v>
      </c>
      <c r="H15" s="170">
        <v>0</v>
      </c>
      <c r="I15" s="171">
        <v>0</v>
      </c>
    </row>
    <row r="16" spans="1:12" x14ac:dyDescent="0.25">
      <c r="A16" s="168" t="s">
        <v>79</v>
      </c>
      <c r="B16" s="170">
        <v>0</v>
      </c>
      <c r="C16" s="170">
        <v>0</v>
      </c>
      <c r="D16" s="170">
        <v>0</v>
      </c>
      <c r="E16" s="170">
        <v>0</v>
      </c>
      <c r="F16" s="170">
        <v>0</v>
      </c>
      <c r="G16" s="170">
        <v>0</v>
      </c>
      <c r="H16" s="170">
        <v>0</v>
      </c>
      <c r="I16" s="171">
        <v>0</v>
      </c>
    </row>
    <row r="17" spans="1:13" x14ac:dyDescent="0.25">
      <c r="A17" s="27" t="s">
        <v>2</v>
      </c>
      <c r="B17" s="171">
        <v>30</v>
      </c>
      <c r="C17" s="171">
        <v>35</v>
      </c>
      <c r="D17" s="171">
        <v>40</v>
      </c>
      <c r="E17" s="171">
        <v>42</v>
      </c>
      <c r="F17" s="171">
        <v>27</v>
      </c>
      <c r="G17" s="171">
        <v>50</v>
      </c>
      <c r="H17" s="171">
        <v>41</v>
      </c>
      <c r="I17" s="171">
        <v>265</v>
      </c>
    </row>
    <row r="18" spans="1:13" x14ac:dyDescent="0.25">
      <c r="A18" s="56" t="s">
        <v>130</v>
      </c>
    </row>
    <row r="20" spans="1:13" x14ac:dyDescent="0.25">
      <c r="A20" s="1" t="s">
        <v>259</v>
      </c>
    </row>
    <row r="22" spans="1:13" x14ac:dyDescent="0.25">
      <c r="A22" s="66" t="s">
        <v>60</v>
      </c>
      <c r="B22" s="349" t="s">
        <v>47</v>
      </c>
      <c r="C22" s="349"/>
      <c r="D22" s="349"/>
      <c r="E22" s="349"/>
      <c r="F22" s="349"/>
      <c r="G22" s="349"/>
      <c r="H22" s="349"/>
      <c r="M22" s="1" t="s">
        <v>260</v>
      </c>
    </row>
    <row r="23" spans="1:13" ht="30" x14ac:dyDescent="0.25">
      <c r="A23" s="66"/>
      <c r="B23" s="30" t="s">
        <v>40</v>
      </c>
      <c r="C23" s="30" t="s">
        <v>41</v>
      </c>
      <c r="D23" s="30" t="s">
        <v>42</v>
      </c>
      <c r="E23" s="30" t="s">
        <v>43</v>
      </c>
      <c r="F23" s="30" t="s">
        <v>44</v>
      </c>
      <c r="G23" s="30" t="s">
        <v>45</v>
      </c>
      <c r="H23" s="30" t="s">
        <v>2</v>
      </c>
    </row>
    <row r="24" spans="1:13" x14ac:dyDescent="0.25">
      <c r="A24" s="179" t="s">
        <v>80</v>
      </c>
      <c r="B24" s="290">
        <v>0</v>
      </c>
      <c r="C24" s="290">
        <v>0</v>
      </c>
      <c r="D24" s="290">
        <v>0</v>
      </c>
      <c r="E24" s="169">
        <v>2</v>
      </c>
      <c r="F24" s="172">
        <v>5</v>
      </c>
      <c r="G24" s="290">
        <v>0</v>
      </c>
      <c r="H24" s="30">
        <v>7</v>
      </c>
    </row>
    <row r="25" spans="1:13" x14ac:dyDescent="0.25">
      <c r="A25" s="179" t="s">
        <v>69</v>
      </c>
      <c r="B25" s="169">
        <v>1</v>
      </c>
      <c r="C25" s="169">
        <v>2</v>
      </c>
      <c r="D25" s="172">
        <v>4</v>
      </c>
      <c r="E25" s="26">
        <v>15</v>
      </c>
      <c r="F25" s="173">
        <v>7</v>
      </c>
      <c r="G25" s="169">
        <v>1</v>
      </c>
      <c r="H25" s="180">
        <v>30</v>
      </c>
      <c r="J25" s="1" t="s">
        <v>81</v>
      </c>
    </row>
    <row r="26" spans="1:13" x14ac:dyDescent="0.25">
      <c r="A26" s="179" t="s">
        <v>70</v>
      </c>
      <c r="B26" s="172">
        <v>3</v>
      </c>
      <c r="C26" s="169">
        <v>2</v>
      </c>
      <c r="D26" s="173">
        <v>7</v>
      </c>
      <c r="E26" s="26">
        <v>13</v>
      </c>
      <c r="F26" s="173">
        <v>8</v>
      </c>
      <c r="G26" s="172">
        <v>5</v>
      </c>
      <c r="H26" s="180">
        <v>38</v>
      </c>
      <c r="J26" s="169"/>
      <c r="K26" s="174" t="s">
        <v>253</v>
      </c>
    </row>
    <row r="27" spans="1:13" x14ac:dyDescent="0.25">
      <c r="A27" s="179" t="s">
        <v>71</v>
      </c>
      <c r="B27" s="172">
        <v>3</v>
      </c>
      <c r="C27" s="169">
        <v>1</v>
      </c>
      <c r="D27" s="172">
        <v>3</v>
      </c>
      <c r="E27" s="26">
        <v>14</v>
      </c>
      <c r="F27" s="26">
        <v>17</v>
      </c>
      <c r="G27" s="173">
        <v>7</v>
      </c>
      <c r="H27" s="180">
        <v>45</v>
      </c>
      <c r="J27" s="172"/>
      <c r="K27" s="28" t="s">
        <v>254</v>
      </c>
    </row>
    <row r="28" spans="1:13" x14ac:dyDescent="0.25">
      <c r="A28" s="179" t="s">
        <v>72</v>
      </c>
      <c r="B28" s="172">
        <v>3</v>
      </c>
      <c r="C28" s="169">
        <v>1</v>
      </c>
      <c r="D28" s="172">
        <v>4</v>
      </c>
      <c r="E28" s="26">
        <v>12</v>
      </c>
      <c r="F28" s="172">
        <v>4</v>
      </c>
      <c r="G28" s="169">
        <v>1</v>
      </c>
      <c r="H28" s="180">
        <v>25</v>
      </c>
      <c r="J28" s="173"/>
      <c r="K28" s="29" t="s">
        <v>255</v>
      </c>
    </row>
    <row r="29" spans="1:13" x14ac:dyDescent="0.25">
      <c r="A29" s="179" t="s">
        <v>73</v>
      </c>
      <c r="B29" s="173">
        <v>7</v>
      </c>
      <c r="C29" s="172">
        <v>3</v>
      </c>
      <c r="D29" s="172">
        <v>4</v>
      </c>
      <c r="E29" s="26">
        <v>13</v>
      </c>
      <c r="F29" s="25">
        <v>9</v>
      </c>
      <c r="G29" s="169">
        <v>2</v>
      </c>
      <c r="H29" s="180">
        <v>38</v>
      </c>
      <c r="J29" s="175"/>
      <c r="K29" s="176" t="s">
        <v>256</v>
      </c>
    </row>
    <row r="30" spans="1:13" x14ac:dyDescent="0.25">
      <c r="A30" s="179" t="s">
        <v>74</v>
      </c>
      <c r="B30" s="173">
        <v>7</v>
      </c>
      <c r="C30" s="173">
        <v>7</v>
      </c>
      <c r="D30" s="172">
        <v>3</v>
      </c>
      <c r="E30" s="26">
        <v>13</v>
      </c>
      <c r="F30" s="173">
        <v>8</v>
      </c>
      <c r="G30" s="181">
        <v>0</v>
      </c>
      <c r="H30" s="180">
        <v>38</v>
      </c>
      <c r="J30" s="26"/>
      <c r="K30" s="176" t="s">
        <v>257</v>
      </c>
    </row>
    <row r="31" spans="1:13" x14ac:dyDescent="0.25">
      <c r="A31" s="179" t="s">
        <v>75</v>
      </c>
      <c r="B31" s="172">
        <v>5</v>
      </c>
      <c r="C31" s="172">
        <v>3</v>
      </c>
      <c r="D31" s="172">
        <v>4</v>
      </c>
      <c r="E31" s="26">
        <v>17</v>
      </c>
      <c r="F31" s="173">
        <v>6</v>
      </c>
      <c r="G31" s="181">
        <v>0</v>
      </c>
      <c r="H31" s="180">
        <v>35</v>
      </c>
      <c r="J31" s="177"/>
      <c r="K31" s="178"/>
    </row>
    <row r="32" spans="1:13" x14ac:dyDescent="0.25">
      <c r="A32" s="179" t="s">
        <v>76</v>
      </c>
      <c r="B32" s="169">
        <v>1</v>
      </c>
      <c r="C32" s="172">
        <v>4</v>
      </c>
      <c r="D32" s="172">
        <v>4</v>
      </c>
      <c r="E32" s="181">
        <v>0</v>
      </c>
      <c r="F32" s="181">
        <v>0</v>
      </c>
      <c r="G32" s="181">
        <v>0</v>
      </c>
      <c r="H32" s="180">
        <v>9</v>
      </c>
    </row>
    <row r="33" spans="1:8" x14ac:dyDescent="0.25">
      <c r="A33" s="179" t="s">
        <v>77</v>
      </c>
      <c r="B33" s="181">
        <v>0</v>
      </c>
      <c r="C33" s="181">
        <v>0</v>
      </c>
      <c r="D33" s="181">
        <v>0</v>
      </c>
      <c r="E33" s="181">
        <v>0</v>
      </c>
      <c r="F33" s="181">
        <v>0</v>
      </c>
      <c r="G33" s="181">
        <v>0</v>
      </c>
      <c r="H33" s="180">
        <v>0</v>
      </c>
    </row>
    <row r="34" spans="1:8" x14ac:dyDescent="0.25">
      <c r="A34" s="179" t="s">
        <v>78</v>
      </c>
      <c r="B34" s="181">
        <v>0</v>
      </c>
      <c r="C34" s="181">
        <v>0</v>
      </c>
      <c r="D34" s="181">
        <v>0</v>
      </c>
      <c r="E34" s="181">
        <v>0</v>
      </c>
      <c r="F34" s="181">
        <v>0</v>
      </c>
      <c r="G34" s="181">
        <v>0</v>
      </c>
      <c r="H34" s="180">
        <v>0</v>
      </c>
    </row>
    <row r="35" spans="1:8" x14ac:dyDescent="0.25">
      <c r="A35" s="179" t="s">
        <v>79</v>
      </c>
      <c r="B35" s="181">
        <v>0</v>
      </c>
      <c r="C35" s="181">
        <v>0</v>
      </c>
      <c r="D35" s="181">
        <v>0</v>
      </c>
      <c r="E35" s="181">
        <v>0</v>
      </c>
      <c r="F35" s="181">
        <v>0</v>
      </c>
      <c r="G35" s="181">
        <v>0</v>
      </c>
      <c r="H35" s="180">
        <v>0</v>
      </c>
    </row>
    <row r="36" spans="1:8" x14ac:dyDescent="0.25">
      <c r="A36" s="96" t="s">
        <v>2</v>
      </c>
      <c r="B36" s="180">
        <v>30</v>
      </c>
      <c r="C36" s="180">
        <v>23</v>
      </c>
      <c r="D36" s="180">
        <v>33</v>
      </c>
      <c r="E36" s="180">
        <v>99</v>
      </c>
      <c r="F36" s="180">
        <v>64</v>
      </c>
      <c r="G36" s="180">
        <v>16</v>
      </c>
      <c r="H36" s="180">
        <v>265</v>
      </c>
    </row>
    <row r="37" spans="1:8" x14ac:dyDescent="0.25">
      <c r="A37" s="56" t="s">
        <v>130</v>
      </c>
    </row>
    <row r="42" spans="1:8" x14ac:dyDescent="0.25">
      <c r="A42" s="1" t="s">
        <v>262</v>
      </c>
    </row>
    <row r="44" spans="1:8" x14ac:dyDescent="0.25">
      <c r="A44" s="185" t="s">
        <v>94</v>
      </c>
      <c r="B44" s="167" t="s">
        <v>96</v>
      </c>
      <c r="C44" s="167" t="s">
        <v>95</v>
      </c>
      <c r="D44" s="185" t="s">
        <v>19</v>
      </c>
      <c r="G44" s="1" t="s">
        <v>261</v>
      </c>
    </row>
    <row r="45" spans="1:8" x14ac:dyDescent="0.25">
      <c r="A45" s="186" t="s">
        <v>82</v>
      </c>
      <c r="B45" s="182">
        <v>8</v>
      </c>
      <c r="C45" s="182">
        <v>8</v>
      </c>
      <c r="D45" s="189">
        <v>16</v>
      </c>
    </row>
    <row r="46" spans="1:8" x14ac:dyDescent="0.25">
      <c r="A46" s="187" t="s">
        <v>83</v>
      </c>
      <c r="B46" s="183">
        <v>2</v>
      </c>
      <c r="C46" s="183">
        <v>10</v>
      </c>
      <c r="D46" s="190">
        <v>12</v>
      </c>
    </row>
    <row r="47" spans="1:8" x14ac:dyDescent="0.25">
      <c r="A47" s="186" t="s">
        <v>84</v>
      </c>
      <c r="B47" s="182">
        <v>1</v>
      </c>
      <c r="C47" s="182">
        <v>19</v>
      </c>
      <c r="D47" s="189">
        <v>20</v>
      </c>
    </row>
    <row r="48" spans="1:8" x14ac:dyDescent="0.25">
      <c r="A48" s="187" t="s">
        <v>85</v>
      </c>
      <c r="B48" s="183">
        <v>1</v>
      </c>
      <c r="C48" s="183">
        <v>15</v>
      </c>
      <c r="D48" s="190">
        <v>16</v>
      </c>
    </row>
    <row r="49" spans="1:15" x14ac:dyDescent="0.25">
      <c r="A49" s="186" t="s">
        <v>86</v>
      </c>
      <c r="B49" s="182">
        <v>0</v>
      </c>
      <c r="C49" s="182">
        <v>16</v>
      </c>
      <c r="D49" s="189">
        <v>16</v>
      </c>
    </row>
    <row r="50" spans="1:15" x14ac:dyDescent="0.25">
      <c r="A50" s="187" t="s">
        <v>87</v>
      </c>
      <c r="B50" s="183">
        <v>0</v>
      </c>
      <c r="C50" s="183">
        <v>28</v>
      </c>
      <c r="D50" s="190">
        <v>28</v>
      </c>
    </row>
    <row r="51" spans="1:15" x14ac:dyDescent="0.25">
      <c r="A51" s="186" t="s">
        <v>88</v>
      </c>
      <c r="B51" s="182">
        <v>0</v>
      </c>
      <c r="C51" s="182">
        <v>34</v>
      </c>
      <c r="D51" s="189">
        <v>34</v>
      </c>
    </row>
    <row r="52" spans="1:15" x14ac:dyDescent="0.25">
      <c r="A52" s="187" t="s">
        <v>89</v>
      </c>
      <c r="B52" s="183">
        <v>1</v>
      </c>
      <c r="C52" s="183">
        <v>34</v>
      </c>
      <c r="D52" s="190">
        <v>35</v>
      </c>
    </row>
    <row r="53" spans="1:15" x14ac:dyDescent="0.25">
      <c r="A53" s="186" t="s">
        <v>90</v>
      </c>
      <c r="B53" s="182">
        <v>4</v>
      </c>
      <c r="C53" s="182">
        <v>25</v>
      </c>
      <c r="D53" s="189">
        <v>29</v>
      </c>
    </row>
    <row r="54" spans="1:15" x14ac:dyDescent="0.25">
      <c r="A54" s="187" t="s">
        <v>91</v>
      </c>
      <c r="B54" s="183">
        <v>8</v>
      </c>
      <c r="C54" s="183">
        <v>19</v>
      </c>
      <c r="D54" s="190">
        <v>27</v>
      </c>
    </row>
    <row r="55" spans="1:15" x14ac:dyDescent="0.25">
      <c r="A55" s="186" t="s">
        <v>92</v>
      </c>
      <c r="B55" s="182">
        <v>9</v>
      </c>
      <c r="C55" s="182">
        <v>13</v>
      </c>
      <c r="D55" s="189">
        <v>22</v>
      </c>
    </row>
    <row r="56" spans="1:15" x14ac:dyDescent="0.25">
      <c r="A56" s="187" t="s">
        <v>93</v>
      </c>
      <c r="B56" s="183">
        <v>4</v>
      </c>
      <c r="C56" s="183">
        <v>6</v>
      </c>
      <c r="D56" s="190">
        <v>10</v>
      </c>
    </row>
    <row r="57" spans="1:15" x14ac:dyDescent="0.25">
      <c r="A57" s="188" t="s">
        <v>2</v>
      </c>
      <c r="B57" s="184">
        <v>38</v>
      </c>
      <c r="C57" s="184">
        <v>227</v>
      </c>
      <c r="D57" s="191">
        <v>265</v>
      </c>
    </row>
    <row r="58" spans="1:15" x14ac:dyDescent="0.25">
      <c r="A58" s="31"/>
      <c r="B58" s="31"/>
      <c r="C58" s="31"/>
      <c r="D58" s="31"/>
    </row>
    <row r="59" spans="1:15" x14ac:dyDescent="0.25">
      <c r="A59" s="56" t="s">
        <v>130</v>
      </c>
    </row>
    <row r="61" spans="1:15" x14ac:dyDescent="0.25">
      <c r="O61" s="8" t="s">
        <v>203</v>
      </c>
    </row>
    <row r="63" spans="1:15" x14ac:dyDescent="0.25">
      <c r="A63" s="1" t="s">
        <v>263</v>
      </c>
    </row>
    <row r="64" spans="1:15" x14ac:dyDescent="0.25">
      <c r="J64" s="1" t="s">
        <v>264</v>
      </c>
    </row>
    <row r="65" spans="1:8" x14ac:dyDescent="0.25">
      <c r="A65" s="340" t="s">
        <v>94</v>
      </c>
      <c r="B65" s="350" t="s">
        <v>47</v>
      </c>
      <c r="C65" s="350"/>
      <c r="D65" s="350"/>
      <c r="E65" s="350"/>
      <c r="F65" s="350"/>
      <c r="G65" s="350"/>
      <c r="H65" s="351"/>
    </row>
    <row r="66" spans="1:8" x14ac:dyDescent="0.25">
      <c r="A66" s="341"/>
      <c r="B66" s="32" t="s">
        <v>33</v>
      </c>
      <c r="C66" s="32" t="s">
        <v>34</v>
      </c>
      <c r="D66" s="32" t="s">
        <v>35</v>
      </c>
      <c r="E66" s="32" t="s">
        <v>36</v>
      </c>
      <c r="F66" s="32" t="s">
        <v>37</v>
      </c>
      <c r="G66" s="32" t="s">
        <v>38</v>
      </c>
      <c r="H66" s="34" t="s">
        <v>2</v>
      </c>
    </row>
    <row r="67" spans="1:8" x14ac:dyDescent="0.25">
      <c r="A67" s="41" t="s">
        <v>82</v>
      </c>
      <c r="B67" s="192">
        <v>1</v>
      </c>
      <c r="C67" s="192">
        <v>1</v>
      </c>
      <c r="D67" s="192">
        <v>2</v>
      </c>
      <c r="E67" s="192">
        <v>6</v>
      </c>
      <c r="F67" s="192">
        <v>6</v>
      </c>
      <c r="G67" s="192">
        <v>0</v>
      </c>
      <c r="H67" s="193">
        <v>16</v>
      </c>
    </row>
    <row r="68" spans="1:8" x14ac:dyDescent="0.25">
      <c r="A68" s="42" t="s">
        <v>83</v>
      </c>
      <c r="B68" s="194">
        <v>0</v>
      </c>
      <c r="C68" s="194">
        <v>0</v>
      </c>
      <c r="D68" s="194">
        <v>0</v>
      </c>
      <c r="E68" s="194">
        <v>5</v>
      </c>
      <c r="F68" s="194">
        <v>4</v>
      </c>
      <c r="G68" s="194">
        <v>3</v>
      </c>
      <c r="H68" s="195">
        <v>12</v>
      </c>
    </row>
    <row r="69" spans="1:8" x14ac:dyDescent="0.25">
      <c r="A69" s="41" t="s">
        <v>84</v>
      </c>
      <c r="B69" s="192">
        <v>3</v>
      </c>
      <c r="C69" s="192">
        <v>2</v>
      </c>
      <c r="D69" s="192">
        <v>2</v>
      </c>
      <c r="E69" s="192">
        <v>5</v>
      </c>
      <c r="F69" s="192">
        <v>8</v>
      </c>
      <c r="G69" s="192">
        <v>0</v>
      </c>
      <c r="H69" s="193">
        <v>20</v>
      </c>
    </row>
    <row r="70" spans="1:8" x14ac:dyDescent="0.25">
      <c r="A70" s="42" t="s">
        <v>85</v>
      </c>
      <c r="B70" s="194">
        <v>2</v>
      </c>
      <c r="C70" s="194">
        <v>1</v>
      </c>
      <c r="D70" s="194">
        <v>4</v>
      </c>
      <c r="E70" s="194">
        <v>7</v>
      </c>
      <c r="F70" s="194">
        <v>2</v>
      </c>
      <c r="G70" s="194">
        <v>0</v>
      </c>
      <c r="H70" s="195">
        <v>16</v>
      </c>
    </row>
    <row r="71" spans="1:8" x14ac:dyDescent="0.25">
      <c r="A71" s="41" t="s">
        <v>86</v>
      </c>
      <c r="B71" s="192">
        <v>3</v>
      </c>
      <c r="C71" s="192">
        <v>1</v>
      </c>
      <c r="D71" s="192">
        <v>1</v>
      </c>
      <c r="E71" s="192">
        <v>7</v>
      </c>
      <c r="F71" s="192">
        <v>3</v>
      </c>
      <c r="G71" s="192">
        <v>1</v>
      </c>
      <c r="H71" s="193">
        <v>16</v>
      </c>
    </row>
    <row r="72" spans="1:8" x14ac:dyDescent="0.25">
      <c r="A72" s="42" t="s">
        <v>87</v>
      </c>
      <c r="B72" s="194">
        <v>5</v>
      </c>
      <c r="C72" s="194">
        <v>3</v>
      </c>
      <c r="D72" s="194">
        <v>5</v>
      </c>
      <c r="E72" s="194">
        <v>10</v>
      </c>
      <c r="F72" s="194">
        <v>3</v>
      </c>
      <c r="G72" s="194">
        <v>2</v>
      </c>
      <c r="H72" s="195">
        <v>28</v>
      </c>
    </row>
    <row r="73" spans="1:8" x14ac:dyDescent="0.25">
      <c r="A73" s="41" t="s">
        <v>88</v>
      </c>
      <c r="B73" s="192">
        <v>6</v>
      </c>
      <c r="C73" s="192">
        <v>4</v>
      </c>
      <c r="D73" s="192">
        <v>2</v>
      </c>
      <c r="E73" s="192">
        <v>13</v>
      </c>
      <c r="F73" s="192">
        <v>8</v>
      </c>
      <c r="G73" s="192">
        <v>1</v>
      </c>
      <c r="H73" s="193">
        <v>34</v>
      </c>
    </row>
    <row r="74" spans="1:8" x14ac:dyDescent="0.25">
      <c r="A74" s="42" t="s">
        <v>89</v>
      </c>
      <c r="B74" s="194">
        <v>6</v>
      </c>
      <c r="C74" s="194">
        <v>3</v>
      </c>
      <c r="D74" s="194">
        <v>5</v>
      </c>
      <c r="E74" s="194">
        <v>12</v>
      </c>
      <c r="F74" s="194">
        <v>6</v>
      </c>
      <c r="G74" s="194">
        <v>3</v>
      </c>
      <c r="H74" s="195">
        <v>35</v>
      </c>
    </row>
    <row r="75" spans="1:8" x14ac:dyDescent="0.25">
      <c r="A75" s="41" t="s">
        <v>90</v>
      </c>
      <c r="B75" s="192">
        <v>2</v>
      </c>
      <c r="C75" s="192">
        <v>3</v>
      </c>
      <c r="D75" s="192">
        <v>2</v>
      </c>
      <c r="E75" s="192">
        <v>12</v>
      </c>
      <c r="F75" s="192">
        <v>9</v>
      </c>
      <c r="G75" s="192">
        <v>1</v>
      </c>
      <c r="H75" s="193">
        <v>29</v>
      </c>
    </row>
    <row r="76" spans="1:8" x14ac:dyDescent="0.25">
      <c r="A76" s="42" t="s">
        <v>91</v>
      </c>
      <c r="B76" s="194">
        <v>2</v>
      </c>
      <c r="C76" s="194">
        <v>1</v>
      </c>
      <c r="D76" s="194">
        <v>4</v>
      </c>
      <c r="E76" s="194">
        <v>11</v>
      </c>
      <c r="F76" s="194">
        <v>6</v>
      </c>
      <c r="G76" s="194">
        <v>3</v>
      </c>
      <c r="H76" s="195">
        <v>27</v>
      </c>
    </row>
    <row r="77" spans="1:8" x14ac:dyDescent="0.25">
      <c r="A77" s="41" t="s">
        <v>92</v>
      </c>
      <c r="B77" s="192">
        <v>0</v>
      </c>
      <c r="C77" s="192">
        <v>3</v>
      </c>
      <c r="D77" s="192">
        <v>3</v>
      </c>
      <c r="E77" s="192">
        <v>8</v>
      </c>
      <c r="F77" s="192">
        <v>7</v>
      </c>
      <c r="G77" s="192">
        <v>1</v>
      </c>
      <c r="H77" s="193">
        <v>22</v>
      </c>
    </row>
    <row r="78" spans="1:8" x14ac:dyDescent="0.25">
      <c r="A78" s="42" t="s">
        <v>93</v>
      </c>
      <c r="B78" s="194">
        <v>0</v>
      </c>
      <c r="C78" s="194">
        <v>1</v>
      </c>
      <c r="D78" s="194">
        <v>3</v>
      </c>
      <c r="E78" s="194">
        <v>3</v>
      </c>
      <c r="F78" s="194">
        <v>2</v>
      </c>
      <c r="G78" s="194">
        <v>1</v>
      </c>
      <c r="H78" s="195">
        <v>10</v>
      </c>
    </row>
    <row r="79" spans="1:8" x14ac:dyDescent="0.25">
      <c r="A79" s="43" t="s">
        <v>2</v>
      </c>
      <c r="B79" s="196">
        <v>30</v>
      </c>
      <c r="C79" s="196">
        <v>23</v>
      </c>
      <c r="D79" s="196">
        <v>33</v>
      </c>
      <c r="E79" s="196">
        <v>99</v>
      </c>
      <c r="F79" s="196">
        <v>64</v>
      </c>
      <c r="G79" s="196">
        <v>16</v>
      </c>
      <c r="H79" s="197">
        <v>265</v>
      </c>
    </row>
    <row r="81" spans="1:1" x14ac:dyDescent="0.25">
      <c r="A81" s="56" t="s">
        <v>130</v>
      </c>
    </row>
  </sheetData>
  <mergeCells count="5">
    <mergeCell ref="A3:A4"/>
    <mergeCell ref="B3:I3"/>
    <mergeCell ref="B22:H22"/>
    <mergeCell ref="A65:A66"/>
    <mergeCell ref="B65:H65"/>
  </mergeCells>
  <hyperlinks>
    <hyperlink ref="A18" location="Contents!A1" display="Home"/>
    <hyperlink ref="A37" location="Contents!A1" display="Home"/>
    <hyperlink ref="A59" location="Contents!A1" display="Home"/>
    <hyperlink ref="A81" location="Contents!A1" display="Home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workbookViewId="0"/>
  </sheetViews>
  <sheetFormatPr defaultRowHeight="15" x14ac:dyDescent="0.25"/>
  <cols>
    <col min="1" max="1" width="46.7109375" customWidth="1"/>
  </cols>
  <sheetData>
    <row r="1" spans="1:7" x14ac:dyDescent="0.25">
      <c r="A1" s="1" t="s">
        <v>275</v>
      </c>
    </row>
    <row r="3" spans="1:7" x14ac:dyDescent="0.25">
      <c r="A3" s="352" t="s">
        <v>97</v>
      </c>
      <c r="B3" s="357" t="s">
        <v>19</v>
      </c>
      <c r="C3" s="355" t="s">
        <v>98</v>
      </c>
      <c r="D3" s="359" t="s">
        <v>99</v>
      </c>
      <c r="E3" s="350"/>
      <c r="F3" s="350" t="s">
        <v>100</v>
      </c>
      <c r="G3" s="351"/>
    </row>
    <row r="4" spans="1:7" s="19" customFormat="1" x14ac:dyDescent="0.25">
      <c r="A4" s="354"/>
      <c r="B4" s="358"/>
      <c r="C4" s="356"/>
      <c r="D4" s="33" t="s">
        <v>29</v>
      </c>
      <c r="E4" s="32" t="s">
        <v>30</v>
      </c>
      <c r="F4" s="33" t="s">
        <v>29</v>
      </c>
      <c r="G4" s="34" t="s">
        <v>30</v>
      </c>
    </row>
    <row r="5" spans="1:7" x14ac:dyDescent="0.25">
      <c r="A5" s="198" t="s">
        <v>101</v>
      </c>
      <c r="B5" s="108">
        <v>48</v>
      </c>
      <c r="C5" s="104">
        <v>0.18</v>
      </c>
      <c r="D5" s="103">
        <v>42</v>
      </c>
      <c r="E5" s="200">
        <v>0.18584070796460178</v>
      </c>
      <c r="F5" s="108">
        <v>6</v>
      </c>
      <c r="G5" s="104">
        <v>0.15</v>
      </c>
    </row>
    <row r="6" spans="1:7" x14ac:dyDescent="0.25">
      <c r="A6" s="199" t="s">
        <v>103</v>
      </c>
      <c r="B6" s="107">
        <v>27</v>
      </c>
      <c r="C6" s="102">
        <v>0.1</v>
      </c>
      <c r="D6" s="101">
        <v>24</v>
      </c>
      <c r="E6" s="201">
        <v>0.10619469026548672</v>
      </c>
      <c r="F6" s="107">
        <v>3</v>
      </c>
      <c r="G6" s="102">
        <v>0.08</v>
      </c>
    </row>
    <row r="7" spans="1:7" x14ac:dyDescent="0.25">
      <c r="A7" s="198" t="s">
        <v>268</v>
      </c>
      <c r="B7" s="108">
        <v>25</v>
      </c>
      <c r="C7" s="104">
        <v>0.09</v>
      </c>
      <c r="D7" s="103">
        <v>21</v>
      </c>
      <c r="E7" s="200">
        <v>9.2920353982300891E-2</v>
      </c>
      <c r="F7" s="108">
        <v>4</v>
      </c>
      <c r="G7" s="104">
        <v>0.1</v>
      </c>
    </row>
    <row r="8" spans="1:7" x14ac:dyDescent="0.25">
      <c r="A8" s="199" t="s">
        <v>269</v>
      </c>
      <c r="B8" s="107">
        <v>22</v>
      </c>
      <c r="C8" s="102">
        <v>0.08</v>
      </c>
      <c r="D8" s="101">
        <v>21</v>
      </c>
      <c r="E8" s="201">
        <v>9.2920353982300891E-2</v>
      </c>
      <c r="F8" s="107">
        <v>1</v>
      </c>
      <c r="G8" s="102">
        <v>0.03</v>
      </c>
    </row>
    <row r="9" spans="1:7" x14ac:dyDescent="0.25">
      <c r="A9" s="198" t="s">
        <v>270</v>
      </c>
      <c r="B9" s="108">
        <v>18</v>
      </c>
      <c r="C9" s="104">
        <v>7.0000000000000007E-2</v>
      </c>
      <c r="D9" s="103">
        <v>14</v>
      </c>
      <c r="E9" s="200">
        <v>6.1946902654867256E-2</v>
      </c>
      <c r="F9" s="108">
        <v>4</v>
      </c>
      <c r="G9" s="104">
        <v>0.1</v>
      </c>
    </row>
    <row r="10" spans="1:7" x14ac:dyDescent="0.25">
      <c r="A10" s="199" t="s">
        <v>271</v>
      </c>
      <c r="B10" s="107">
        <v>13</v>
      </c>
      <c r="C10" s="102">
        <v>0.05</v>
      </c>
      <c r="D10" s="101">
        <v>10</v>
      </c>
      <c r="E10" s="201">
        <v>4.4247787610619468E-2</v>
      </c>
      <c r="F10" s="107">
        <v>3</v>
      </c>
      <c r="G10" s="102">
        <v>0.08</v>
      </c>
    </row>
    <row r="11" spans="1:7" x14ac:dyDescent="0.25">
      <c r="A11" s="198" t="s">
        <v>272</v>
      </c>
      <c r="B11" s="108">
        <v>12</v>
      </c>
      <c r="C11" s="104">
        <v>0.05</v>
      </c>
      <c r="D11" s="103">
        <v>7</v>
      </c>
      <c r="E11" s="200">
        <v>3.0973451327433628E-2</v>
      </c>
      <c r="F11" s="108">
        <v>5</v>
      </c>
      <c r="G11" s="104">
        <v>0.13</v>
      </c>
    </row>
    <row r="12" spans="1:7" x14ac:dyDescent="0.25">
      <c r="A12" s="199" t="s">
        <v>273</v>
      </c>
      <c r="B12" s="107">
        <v>12</v>
      </c>
      <c r="C12" s="102">
        <v>0.05</v>
      </c>
      <c r="D12" s="101">
        <v>10</v>
      </c>
      <c r="E12" s="201">
        <v>4.4247787610619468E-2</v>
      </c>
      <c r="F12" s="107">
        <v>2</v>
      </c>
      <c r="G12" s="102">
        <v>0.05</v>
      </c>
    </row>
    <row r="13" spans="1:7" x14ac:dyDescent="0.25">
      <c r="A13" s="198" t="s">
        <v>274</v>
      </c>
      <c r="B13" s="108">
        <v>10</v>
      </c>
      <c r="C13" s="104">
        <v>0.04</v>
      </c>
      <c r="D13" s="103">
        <v>9</v>
      </c>
      <c r="E13" s="200">
        <v>3.9823008849557522E-2</v>
      </c>
      <c r="F13" s="108">
        <v>1</v>
      </c>
      <c r="G13" s="104">
        <v>0.03</v>
      </c>
    </row>
    <row r="14" spans="1:7" x14ac:dyDescent="0.25">
      <c r="A14" s="199" t="s">
        <v>102</v>
      </c>
      <c r="B14" s="107">
        <v>8</v>
      </c>
      <c r="C14" s="102">
        <v>0.03</v>
      </c>
      <c r="D14" s="101">
        <v>8</v>
      </c>
      <c r="E14" s="201">
        <v>3.5398230088495575E-2</v>
      </c>
      <c r="F14" s="107">
        <v>0</v>
      </c>
      <c r="G14" s="102">
        <v>0</v>
      </c>
    </row>
    <row r="15" spans="1:7" x14ac:dyDescent="0.25">
      <c r="A15" s="198" t="s">
        <v>104</v>
      </c>
      <c r="B15" s="108">
        <v>70</v>
      </c>
      <c r="C15" s="104">
        <v>0.26</v>
      </c>
      <c r="D15" s="103">
        <v>60</v>
      </c>
      <c r="E15" s="200">
        <v>0.26548672566371684</v>
      </c>
      <c r="F15" s="108">
        <v>10</v>
      </c>
      <c r="G15" s="104">
        <v>0.26</v>
      </c>
    </row>
    <row r="16" spans="1:7" x14ac:dyDescent="0.25">
      <c r="A16" s="202" t="s">
        <v>2</v>
      </c>
      <c r="B16" s="203">
        <v>265</v>
      </c>
      <c r="C16" s="111">
        <v>1</v>
      </c>
      <c r="D16" s="105">
        <v>226</v>
      </c>
      <c r="E16" s="120">
        <v>1</v>
      </c>
      <c r="F16" s="203">
        <v>39</v>
      </c>
      <c r="G16" s="111">
        <v>1</v>
      </c>
    </row>
    <row r="17" spans="1:8" x14ac:dyDescent="0.25">
      <c r="A17" s="56" t="s">
        <v>130</v>
      </c>
    </row>
    <row r="20" spans="1:8" x14ac:dyDescent="0.25">
      <c r="A20" s="1" t="s">
        <v>277</v>
      </c>
    </row>
    <row r="22" spans="1:8" x14ac:dyDescent="0.25">
      <c r="A22" s="352" t="s">
        <v>97</v>
      </c>
      <c r="B22" s="350" t="s">
        <v>47</v>
      </c>
      <c r="C22" s="350"/>
      <c r="D22" s="350"/>
      <c r="E22" s="350"/>
      <c r="F22" s="350"/>
      <c r="G22" s="350"/>
      <c r="H22" s="351"/>
    </row>
    <row r="23" spans="1:8" x14ac:dyDescent="0.25">
      <c r="A23" s="353"/>
      <c r="B23" s="95" t="s">
        <v>33</v>
      </c>
      <c r="C23" s="95" t="s">
        <v>34</v>
      </c>
      <c r="D23" s="95" t="s">
        <v>35</v>
      </c>
      <c r="E23" s="95" t="s">
        <v>36</v>
      </c>
      <c r="F23" s="95" t="s">
        <v>37</v>
      </c>
      <c r="G23" s="95" t="s">
        <v>38</v>
      </c>
      <c r="H23" s="94" t="s">
        <v>2</v>
      </c>
    </row>
    <row r="24" spans="1:8" x14ac:dyDescent="0.25">
      <c r="A24" s="204" t="s">
        <v>101</v>
      </c>
      <c r="B24" s="116">
        <v>8</v>
      </c>
      <c r="C24" s="116">
        <v>3</v>
      </c>
      <c r="D24" s="116">
        <v>10</v>
      </c>
      <c r="E24" s="116">
        <v>15</v>
      </c>
      <c r="F24" s="116">
        <v>8</v>
      </c>
      <c r="G24" s="116">
        <v>4</v>
      </c>
      <c r="H24" s="143">
        <v>48</v>
      </c>
    </row>
    <row r="25" spans="1:8" x14ac:dyDescent="0.25">
      <c r="A25" s="199" t="s">
        <v>103</v>
      </c>
      <c r="B25" s="107">
        <v>1</v>
      </c>
      <c r="C25" s="107">
        <v>3</v>
      </c>
      <c r="D25" s="107">
        <v>2</v>
      </c>
      <c r="E25" s="107">
        <v>12</v>
      </c>
      <c r="F25" s="107">
        <v>8</v>
      </c>
      <c r="G25" s="107">
        <v>1</v>
      </c>
      <c r="H25" s="157">
        <v>27</v>
      </c>
    </row>
    <row r="26" spans="1:8" x14ac:dyDescent="0.25">
      <c r="A26" s="198" t="s">
        <v>268</v>
      </c>
      <c r="B26" s="108">
        <v>1</v>
      </c>
      <c r="C26" s="108">
        <v>0</v>
      </c>
      <c r="D26" s="108">
        <v>0</v>
      </c>
      <c r="E26" s="108">
        <v>13</v>
      </c>
      <c r="F26" s="108">
        <v>7</v>
      </c>
      <c r="G26" s="108">
        <v>4</v>
      </c>
      <c r="H26" s="144">
        <v>25</v>
      </c>
    </row>
    <row r="27" spans="1:8" x14ac:dyDescent="0.25">
      <c r="A27" s="199" t="s">
        <v>269</v>
      </c>
      <c r="B27" s="107">
        <v>3</v>
      </c>
      <c r="C27" s="107">
        <v>5</v>
      </c>
      <c r="D27" s="107">
        <v>1</v>
      </c>
      <c r="E27" s="107">
        <v>8</v>
      </c>
      <c r="F27" s="107">
        <v>5</v>
      </c>
      <c r="G27" s="107">
        <v>0</v>
      </c>
      <c r="H27" s="157">
        <v>22</v>
      </c>
    </row>
    <row r="28" spans="1:8" x14ac:dyDescent="0.25">
      <c r="A28" s="198" t="s">
        <v>270</v>
      </c>
      <c r="B28" s="108">
        <v>0</v>
      </c>
      <c r="C28" s="108">
        <v>2</v>
      </c>
      <c r="D28" s="108">
        <v>1</v>
      </c>
      <c r="E28" s="108">
        <v>6</v>
      </c>
      <c r="F28" s="108">
        <v>8</v>
      </c>
      <c r="G28" s="108">
        <v>1</v>
      </c>
      <c r="H28" s="144">
        <v>18</v>
      </c>
    </row>
    <row r="29" spans="1:8" x14ac:dyDescent="0.25">
      <c r="A29" s="199" t="s">
        <v>271</v>
      </c>
      <c r="B29" s="107">
        <v>4</v>
      </c>
      <c r="C29" s="107">
        <v>1</v>
      </c>
      <c r="D29" s="107">
        <v>0</v>
      </c>
      <c r="E29" s="107">
        <v>2</v>
      </c>
      <c r="F29" s="107">
        <v>5</v>
      </c>
      <c r="G29" s="107">
        <v>1</v>
      </c>
      <c r="H29" s="157">
        <v>13</v>
      </c>
    </row>
    <row r="30" spans="1:8" x14ac:dyDescent="0.25">
      <c r="A30" s="198" t="s">
        <v>273</v>
      </c>
      <c r="B30" s="108">
        <v>0</v>
      </c>
      <c r="C30" s="108">
        <v>0</v>
      </c>
      <c r="D30" s="108">
        <v>3</v>
      </c>
      <c r="E30" s="108">
        <v>5</v>
      </c>
      <c r="F30" s="108">
        <v>4</v>
      </c>
      <c r="G30" s="108">
        <v>0</v>
      </c>
      <c r="H30" s="144">
        <v>12</v>
      </c>
    </row>
    <row r="31" spans="1:8" x14ac:dyDescent="0.25">
      <c r="A31" s="199" t="s">
        <v>272</v>
      </c>
      <c r="B31" s="107">
        <v>1</v>
      </c>
      <c r="C31" s="107">
        <v>0</v>
      </c>
      <c r="D31" s="107">
        <v>1</v>
      </c>
      <c r="E31" s="107">
        <v>7</v>
      </c>
      <c r="F31" s="107">
        <v>3</v>
      </c>
      <c r="G31" s="107">
        <v>0</v>
      </c>
      <c r="H31" s="157">
        <v>12</v>
      </c>
    </row>
    <row r="32" spans="1:8" x14ac:dyDescent="0.25">
      <c r="A32" s="198" t="s">
        <v>274</v>
      </c>
      <c r="B32" s="108">
        <v>1</v>
      </c>
      <c r="C32" s="108">
        <v>0</v>
      </c>
      <c r="D32" s="108">
        <v>2</v>
      </c>
      <c r="E32" s="108">
        <v>7</v>
      </c>
      <c r="F32" s="108">
        <v>0</v>
      </c>
      <c r="G32" s="108">
        <v>0</v>
      </c>
      <c r="H32" s="144">
        <v>10</v>
      </c>
    </row>
    <row r="33" spans="1:9" x14ac:dyDescent="0.25">
      <c r="A33" s="199" t="s">
        <v>102</v>
      </c>
      <c r="B33" s="107">
        <v>2</v>
      </c>
      <c r="C33" s="107">
        <v>2</v>
      </c>
      <c r="D33" s="107">
        <v>1</v>
      </c>
      <c r="E33" s="107">
        <v>3</v>
      </c>
      <c r="F33" s="107">
        <v>0</v>
      </c>
      <c r="G33" s="107">
        <v>0</v>
      </c>
      <c r="H33" s="157">
        <v>8</v>
      </c>
    </row>
    <row r="34" spans="1:9" x14ac:dyDescent="0.25">
      <c r="A34" s="198" t="s">
        <v>276</v>
      </c>
      <c r="B34" s="108">
        <v>9</v>
      </c>
      <c r="C34" s="108">
        <v>7</v>
      </c>
      <c r="D34" s="108">
        <v>12</v>
      </c>
      <c r="E34" s="108">
        <v>21</v>
      </c>
      <c r="F34" s="108">
        <v>16</v>
      </c>
      <c r="G34" s="108">
        <v>5</v>
      </c>
      <c r="H34" s="144">
        <v>70</v>
      </c>
    </row>
    <row r="35" spans="1:9" x14ac:dyDescent="0.25">
      <c r="A35" s="202" t="s">
        <v>2</v>
      </c>
      <c r="B35" s="203">
        <v>30</v>
      </c>
      <c r="C35" s="203">
        <v>23</v>
      </c>
      <c r="D35" s="203">
        <v>33</v>
      </c>
      <c r="E35" s="203">
        <v>99</v>
      </c>
      <c r="F35" s="203">
        <v>64</v>
      </c>
      <c r="G35" s="203">
        <v>16</v>
      </c>
      <c r="H35" s="106">
        <v>265</v>
      </c>
      <c r="I35" s="2"/>
    </row>
    <row r="36" spans="1:9" x14ac:dyDescent="0.25">
      <c r="A36" s="56" t="s">
        <v>130</v>
      </c>
    </row>
    <row r="39" spans="1:9" x14ac:dyDescent="0.25">
      <c r="A39" s="1" t="s">
        <v>280</v>
      </c>
    </row>
    <row r="41" spans="1:9" x14ac:dyDescent="0.25">
      <c r="A41" s="352" t="s">
        <v>97</v>
      </c>
      <c r="B41" s="350" t="s">
        <v>47</v>
      </c>
      <c r="C41" s="350"/>
      <c r="D41" s="350"/>
      <c r="E41" s="350"/>
      <c r="F41" s="350"/>
      <c r="G41" s="350"/>
      <c r="H41" s="351"/>
    </row>
    <row r="42" spans="1:9" x14ac:dyDescent="0.25">
      <c r="A42" s="354"/>
      <c r="B42" s="32" t="s">
        <v>33</v>
      </c>
      <c r="C42" s="32" t="s">
        <v>34</v>
      </c>
      <c r="D42" s="32" t="s">
        <v>35</v>
      </c>
      <c r="E42" s="32" t="s">
        <v>36</v>
      </c>
      <c r="F42" s="32" t="s">
        <v>37</v>
      </c>
      <c r="G42" s="32" t="s">
        <v>38</v>
      </c>
      <c r="H42" s="34" t="s">
        <v>2</v>
      </c>
    </row>
    <row r="43" spans="1:9" x14ac:dyDescent="0.25">
      <c r="A43" s="207" t="s">
        <v>105</v>
      </c>
      <c r="B43" s="155">
        <v>23</v>
      </c>
      <c r="C43" s="155">
        <v>7</v>
      </c>
      <c r="D43" s="155">
        <v>11</v>
      </c>
      <c r="E43" s="155">
        <v>23</v>
      </c>
      <c r="F43" s="155">
        <v>12</v>
      </c>
      <c r="G43" s="155">
        <v>6</v>
      </c>
      <c r="H43" s="208">
        <v>82</v>
      </c>
    </row>
    <row r="44" spans="1:9" x14ac:dyDescent="0.25">
      <c r="A44" s="198" t="s">
        <v>106</v>
      </c>
      <c r="B44" s="108">
        <v>7</v>
      </c>
      <c r="C44" s="108">
        <v>16</v>
      </c>
      <c r="D44" s="108">
        <v>22</v>
      </c>
      <c r="E44" s="108">
        <v>76</v>
      </c>
      <c r="F44" s="108">
        <v>52</v>
      </c>
      <c r="G44" s="108">
        <v>10</v>
      </c>
      <c r="H44" s="209">
        <v>183</v>
      </c>
    </row>
    <row r="45" spans="1:9" x14ac:dyDescent="0.25">
      <c r="A45" s="210" t="s">
        <v>2</v>
      </c>
      <c r="B45" s="211">
        <v>30</v>
      </c>
      <c r="C45" s="211">
        <v>23</v>
      </c>
      <c r="D45" s="211">
        <v>33</v>
      </c>
      <c r="E45" s="211">
        <v>99</v>
      </c>
      <c r="F45" s="211">
        <v>64</v>
      </c>
      <c r="G45" s="211">
        <v>16</v>
      </c>
      <c r="H45" s="212">
        <v>265</v>
      </c>
    </row>
    <row r="46" spans="1:9" x14ac:dyDescent="0.25">
      <c r="A46" s="205" t="s">
        <v>107</v>
      </c>
      <c r="B46" s="206">
        <v>0.77</v>
      </c>
      <c r="C46" s="206">
        <v>0.3</v>
      </c>
      <c r="D46" s="206">
        <v>0.33</v>
      </c>
      <c r="E46" s="206">
        <v>0.23</v>
      </c>
      <c r="F46" s="206">
        <v>0.19</v>
      </c>
      <c r="G46" s="206">
        <v>0.38</v>
      </c>
      <c r="H46" s="111">
        <v>0.31</v>
      </c>
    </row>
    <row r="47" spans="1:9" x14ac:dyDescent="0.25">
      <c r="A47" s="56" t="s">
        <v>130</v>
      </c>
    </row>
  </sheetData>
  <sortState ref="A26:H37">
    <sortCondition descending="1" ref="F26:F37"/>
  </sortState>
  <mergeCells count="9">
    <mergeCell ref="A22:A23"/>
    <mergeCell ref="B22:H22"/>
    <mergeCell ref="A41:A42"/>
    <mergeCell ref="B41:H41"/>
    <mergeCell ref="C3:C4"/>
    <mergeCell ref="B3:B4"/>
    <mergeCell ref="A3:A4"/>
    <mergeCell ref="F3:G3"/>
    <mergeCell ref="D3:E3"/>
  </mergeCells>
  <hyperlinks>
    <hyperlink ref="A17" location="Contents!A1" display="Home"/>
    <hyperlink ref="A36" location="Contents!A1" display="Home"/>
    <hyperlink ref="A47" location="Contents!A1" display="Home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"/>
  <sheetViews>
    <sheetView zoomScaleNormal="100" workbookViewId="0"/>
  </sheetViews>
  <sheetFormatPr defaultRowHeight="15" x14ac:dyDescent="0.25"/>
  <cols>
    <col min="1" max="1" width="43.28515625" customWidth="1"/>
    <col min="2" max="7" width="14" customWidth="1"/>
    <col min="8" max="16" width="6.5703125" customWidth="1"/>
    <col min="17" max="20" width="7" customWidth="1"/>
  </cols>
  <sheetData>
    <row r="1" spans="1:20" x14ac:dyDescent="0.25">
      <c r="A1" s="1" t="s">
        <v>282</v>
      </c>
    </row>
    <row r="2" spans="1:20" x14ac:dyDescent="0.25">
      <c r="F2" s="20"/>
      <c r="G2" s="20"/>
      <c r="H2" s="20"/>
      <c r="I2" s="20"/>
      <c r="J2" s="20"/>
      <c r="K2" s="20"/>
    </row>
    <row r="3" spans="1:20" x14ac:dyDescent="0.25">
      <c r="A3" s="340" t="s">
        <v>50</v>
      </c>
      <c r="B3" s="342" t="s">
        <v>284</v>
      </c>
      <c r="C3" s="342"/>
      <c r="D3" s="342" t="s">
        <v>52</v>
      </c>
      <c r="E3" s="343"/>
      <c r="J3" s="20"/>
      <c r="K3" s="20"/>
    </row>
    <row r="4" spans="1:20" x14ac:dyDescent="0.25">
      <c r="A4" s="366"/>
      <c r="B4" s="213" t="s">
        <v>29</v>
      </c>
      <c r="C4" s="213" t="s">
        <v>30</v>
      </c>
      <c r="D4" s="213" t="s">
        <v>29</v>
      </c>
      <c r="E4" s="214" t="s">
        <v>30</v>
      </c>
      <c r="J4" s="20"/>
      <c r="K4" s="20"/>
    </row>
    <row r="5" spans="1:20" x14ac:dyDescent="0.25">
      <c r="A5" s="216" t="s">
        <v>48</v>
      </c>
      <c r="B5" s="155">
        <v>164</v>
      </c>
      <c r="C5" s="217">
        <v>0.62</v>
      </c>
      <c r="D5" s="218">
        <v>1677</v>
      </c>
      <c r="E5" s="219">
        <v>0.41</v>
      </c>
      <c r="H5" s="20"/>
      <c r="I5" s="21" t="s">
        <v>48</v>
      </c>
      <c r="J5" s="21" t="s">
        <v>49</v>
      </c>
      <c r="K5" s="21" t="s">
        <v>51</v>
      </c>
    </row>
    <row r="6" spans="1:20" x14ac:dyDescent="0.25">
      <c r="A6" s="220" t="s">
        <v>49</v>
      </c>
      <c r="B6" s="108">
        <v>85</v>
      </c>
      <c r="C6" s="200">
        <v>0.32</v>
      </c>
      <c r="D6" s="109">
        <v>2201</v>
      </c>
      <c r="E6" s="104">
        <v>0.54</v>
      </c>
      <c r="F6" s="20"/>
      <c r="G6" s="20"/>
      <c r="H6" s="20" t="s">
        <v>284</v>
      </c>
      <c r="I6" s="22">
        <v>0.62</v>
      </c>
      <c r="J6" s="22">
        <v>0.32</v>
      </c>
      <c r="K6" s="225">
        <v>0.06</v>
      </c>
    </row>
    <row r="7" spans="1:20" x14ac:dyDescent="0.25">
      <c r="A7" s="221" t="s">
        <v>283</v>
      </c>
      <c r="B7" s="222">
        <v>16</v>
      </c>
      <c r="C7" s="223">
        <v>0.06</v>
      </c>
      <c r="D7" s="222">
        <v>218</v>
      </c>
      <c r="E7" s="224">
        <v>0.05</v>
      </c>
      <c r="F7" s="23"/>
      <c r="G7" s="23"/>
      <c r="H7" s="20" t="s">
        <v>52</v>
      </c>
      <c r="I7" s="22">
        <v>0.41</v>
      </c>
      <c r="J7" s="22">
        <v>0.54</v>
      </c>
      <c r="K7" s="22">
        <v>0.05</v>
      </c>
    </row>
    <row r="8" spans="1:20" x14ac:dyDescent="0.25">
      <c r="A8" s="215" t="s">
        <v>2</v>
      </c>
      <c r="B8" s="363">
        <v>265</v>
      </c>
      <c r="C8" s="363"/>
      <c r="D8" s="364">
        <v>4096</v>
      </c>
      <c r="E8" s="365"/>
      <c r="K8" s="20"/>
    </row>
    <row r="10" spans="1:20" x14ac:dyDescent="0.25">
      <c r="A10" s="56" t="s">
        <v>130</v>
      </c>
    </row>
    <row r="15" spans="1:20" x14ac:dyDescent="0.25">
      <c r="A15" s="1" t="s">
        <v>285</v>
      </c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</row>
    <row r="16" spans="1:20" x14ac:dyDescent="0.25">
      <c r="A16" s="1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</row>
    <row r="17" spans="1:20" s="232" customFormat="1" ht="30" x14ac:dyDescent="0.25">
      <c r="A17" s="237"/>
      <c r="B17" s="75" t="s">
        <v>286</v>
      </c>
      <c r="C17" s="75" t="s">
        <v>287</v>
      </c>
      <c r="D17" s="75" t="s">
        <v>288</v>
      </c>
      <c r="E17" s="75" t="s">
        <v>289</v>
      </c>
      <c r="F17" s="75" t="s">
        <v>290</v>
      </c>
      <c r="G17" s="76" t="s">
        <v>2</v>
      </c>
      <c r="H17" s="235"/>
      <c r="I17" s="235"/>
      <c r="J17" s="235"/>
      <c r="K17" s="235"/>
      <c r="L17" s="235"/>
      <c r="M17" s="235"/>
      <c r="N17" s="235"/>
      <c r="O17" s="235"/>
      <c r="P17" s="235"/>
      <c r="Q17" s="236"/>
      <c r="R17" s="236"/>
      <c r="S17" s="236"/>
      <c r="T17" s="236"/>
    </row>
    <row r="18" spans="1:20" s="232" customFormat="1" x14ac:dyDescent="0.25">
      <c r="A18" s="204" t="s">
        <v>0</v>
      </c>
      <c r="B18" s="116">
        <v>0</v>
      </c>
      <c r="C18" s="116">
        <v>0</v>
      </c>
      <c r="D18" s="116">
        <v>4</v>
      </c>
      <c r="E18" s="116">
        <v>5</v>
      </c>
      <c r="F18" s="116">
        <v>0</v>
      </c>
      <c r="G18" s="143">
        <v>9</v>
      </c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8"/>
      <c r="S18" s="227"/>
      <c r="T18" s="228"/>
    </row>
    <row r="19" spans="1:20" s="232" customFormat="1" x14ac:dyDescent="0.25">
      <c r="A19" s="238" t="s">
        <v>1</v>
      </c>
      <c r="B19" s="239">
        <v>21</v>
      </c>
      <c r="C19" s="239">
        <v>4</v>
      </c>
      <c r="D19" s="239">
        <v>12</v>
      </c>
      <c r="E19" s="239">
        <v>218</v>
      </c>
      <c r="F19" s="239">
        <v>1</v>
      </c>
      <c r="G19" s="240">
        <v>256</v>
      </c>
      <c r="H19" s="226"/>
      <c r="I19" s="226"/>
      <c r="J19" s="226"/>
      <c r="K19" s="226"/>
      <c r="L19" s="226"/>
      <c r="M19" s="226"/>
      <c r="N19" s="226"/>
      <c r="O19" s="226"/>
      <c r="P19" s="226"/>
      <c r="Q19" s="229"/>
      <c r="R19" s="233"/>
      <c r="S19" s="229"/>
      <c r="T19" s="233"/>
    </row>
    <row r="20" spans="1:20" s="232" customFormat="1" x14ac:dyDescent="0.25">
      <c r="A20" s="202" t="s">
        <v>2</v>
      </c>
      <c r="B20" s="203">
        <v>21</v>
      </c>
      <c r="C20" s="203">
        <v>4</v>
      </c>
      <c r="D20" s="203">
        <v>16</v>
      </c>
      <c r="E20" s="203">
        <v>223</v>
      </c>
      <c r="F20" s="203">
        <v>1</v>
      </c>
      <c r="G20" s="106">
        <v>265</v>
      </c>
      <c r="H20" s="226"/>
      <c r="I20" s="226"/>
      <c r="J20" s="226"/>
      <c r="K20" s="226"/>
      <c r="L20" s="226"/>
      <c r="M20" s="226"/>
      <c r="N20" s="226"/>
      <c r="O20" s="226"/>
      <c r="P20" s="226"/>
      <c r="Q20" s="229"/>
      <c r="R20" s="233"/>
      <c r="S20" s="229"/>
      <c r="T20" s="233"/>
    </row>
    <row r="21" spans="1:20" s="232" customFormat="1" x14ac:dyDescent="0.25">
      <c r="A21" s="234"/>
      <c r="B21" s="231"/>
      <c r="C21" s="226"/>
      <c r="D21" s="226"/>
      <c r="E21" s="226"/>
      <c r="F21" s="226"/>
      <c r="G21" s="226"/>
      <c r="H21" s="226"/>
      <c r="I21" s="226"/>
      <c r="J21" s="226"/>
      <c r="K21" s="226"/>
      <c r="L21" s="226"/>
      <c r="M21" s="226"/>
      <c r="N21" s="226"/>
      <c r="O21" s="226"/>
      <c r="P21" s="226"/>
      <c r="Q21" s="229"/>
      <c r="R21" s="233"/>
      <c r="S21" s="229"/>
      <c r="T21" s="233"/>
    </row>
    <row r="22" spans="1:20" s="232" customFormat="1" x14ac:dyDescent="0.25">
      <c r="A22" s="234"/>
      <c r="B22" s="231"/>
      <c r="C22" s="226"/>
      <c r="D22" s="226"/>
      <c r="E22" s="226"/>
      <c r="F22" s="226"/>
      <c r="G22" s="226"/>
      <c r="H22" s="226"/>
      <c r="I22" s="226"/>
      <c r="J22" s="226"/>
      <c r="K22" s="226"/>
      <c r="L22" s="226"/>
      <c r="M22" s="226"/>
      <c r="N22" s="226"/>
      <c r="O22" s="226"/>
      <c r="P22" s="226"/>
      <c r="Q22" s="230"/>
      <c r="R22" s="233"/>
      <c r="S22" s="229"/>
      <c r="T22" s="233"/>
    </row>
    <row r="23" spans="1:20" x14ac:dyDescent="0.25">
      <c r="A23" s="56" t="s">
        <v>130</v>
      </c>
    </row>
    <row r="26" spans="1:20" x14ac:dyDescent="0.25">
      <c r="A26" s="1" t="s">
        <v>291</v>
      </c>
    </row>
    <row r="28" spans="1:20" x14ac:dyDescent="0.25">
      <c r="A28" s="340" t="s">
        <v>53</v>
      </c>
      <c r="B28" s="362" t="s">
        <v>59</v>
      </c>
      <c r="C28" s="362"/>
      <c r="D28" s="362"/>
      <c r="E28" s="362"/>
      <c r="F28" s="362"/>
      <c r="G28" s="360" t="s">
        <v>2</v>
      </c>
    </row>
    <row r="29" spans="1:20" x14ac:dyDescent="0.25">
      <c r="A29" s="341"/>
      <c r="B29" s="241" t="s">
        <v>54</v>
      </c>
      <c r="C29" s="241" t="s">
        <v>55</v>
      </c>
      <c r="D29" s="241" t="s">
        <v>56</v>
      </c>
      <c r="E29" s="241" t="s">
        <v>57</v>
      </c>
      <c r="F29" s="241" t="s">
        <v>58</v>
      </c>
      <c r="G29" s="361"/>
    </row>
    <row r="30" spans="1:20" x14ac:dyDescent="0.25">
      <c r="A30" s="242" t="s">
        <v>0</v>
      </c>
      <c r="B30" s="116">
        <v>1</v>
      </c>
      <c r="C30" s="116">
        <v>0</v>
      </c>
      <c r="D30" s="116">
        <v>2</v>
      </c>
      <c r="E30" s="116">
        <v>4</v>
      </c>
      <c r="F30" s="116">
        <v>2</v>
      </c>
      <c r="G30" s="243">
        <v>9</v>
      </c>
    </row>
    <row r="31" spans="1:20" x14ac:dyDescent="0.25">
      <c r="A31" s="244" t="s">
        <v>1</v>
      </c>
      <c r="B31" s="239">
        <v>151</v>
      </c>
      <c r="C31" s="239">
        <v>14</v>
      </c>
      <c r="D31" s="239">
        <v>6</v>
      </c>
      <c r="E31" s="239">
        <v>77</v>
      </c>
      <c r="F31" s="239">
        <v>8</v>
      </c>
      <c r="G31" s="245">
        <v>256</v>
      </c>
    </row>
    <row r="32" spans="1:20" x14ac:dyDescent="0.25">
      <c r="A32" s="246" t="s">
        <v>2</v>
      </c>
      <c r="B32" s="203">
        <v>152</v>
      </c>
      <c r="C32" s="203">
        <v>14</v>
      </c>
      <c r="D32" s="203">
        <v>8</v>
      </c>
      <c r="E32" s="203">
        <v>81</v>
      </c>
      <c r="F32" s="203">
        <v>10</v>
      </c>
      <c r="G32" s="106">
        <v>265</v>
      </c>
    </row>
    <row r="34" spans="1:1" x14ac:dyDescent="0.25">
      <c r="A34" s="56" t="s">
        <v>130</v>
      </c>
    </row>
  </sheetData>
  <mergeCells count="8">
    <mergeCell ref="G28:G29"/>
    <mergeCell ref="B28:F28"/>
    <mergeCell ref="A28:A29"/>
    <mergeCell ref="B3:C3"/>
    <mergeCell ref="D3:E3"/>
    <mergeCell ref="B8:C8"/>
    <mergeCell ref="D8:E8"/>
    <mergeCell ref="A3:A4"/>
  </mergeCells>
  <hyperlinks>
    <hyperlink ref="A10" location="Contents!A1" display="Home"/>
    <hyperlink ref="A23" location="Contents!A1" display="Home"/>
    <hyperlink ref="A34" location="Contents!A1" display="Home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workbookViewId="0"/>
  </sheetViews>
  <sheetFormatPr defaultRowHeight="15" x14ac:dyDescent="0.25"/>
  <cols>
    <col min="1" max="1" width="28.85546875" customWidth="1"/>
    <col min="2" max="2" width="24.42578125" bestFit="1" customWidth="1"/>
    <col min="3" max="3" width="32.5703125" bestFit="1" customWidth="1"/>
    <col min="4" max="4" width="11.7109375" bestFit="1" customWidth="1"/>
    <col min="5" max="5" width="23.42578125" customWidth="1"/>
    <col min="6" max="6" width="19.7109375" customWidth="1"/>
  </cols>
  <sheetData>
    <row r="1" spans="1:6" x14ac:dyDescent="0.25">
      <c r="A1" s="56"/>
    </row>
    <row r="2" spans="1:6" x14ac:dyDescent="0.25">
      <c r="A2" s="91" t="s">
        <v>377</v>
      </c>
    </row>
    <row r="3" spans="1:6" ht="15" customHeight="1" x14ac:dyDescent="0.25">
      <c r="A3" s="367" t="s">
        <v>204</v>
      </c>
      <c r="B3" s="357" t="s">
        <v>205</v>
      </c>
      <c r="C3" s="357" t="s">
        <v>206</v>
      </c>
      <c r="D3" s="357" t="s">
        <v>207</v>
      </c>
      <c r="E3" s="355" t="s">
        <v>19</v>
      </c>
      <c r="F3" s="343" t="s">
        <v>30</v>
      </c>
    </row>
    <row r="4" spans="1:6" ht="15" customHeight="1" x14ac:dyDescent="0.25">
      <c r="A4" s="368"/>
      <c r="B4" s="358"/>
      <c r="C4" s="358"/>
      <c r="D4" s="358"/>
      <c r="E4" s="356"/>
      <c r="F4" s="369"/>
    </row>
    <row r="5" spans="1:6" ht="15" customHeight="1" x14ac:dyDescent="0.25">
      <c r="A5" s="40" t="s">
        <v>208</v>
      </c>
      <c r="B5" s="272" t="s">
        <v>209</v>
      </c>
      <c r="C5" s="272" t="s">
        <v>210</v>
      </c>
      <c r="D5" s="272" t="s">
        <v>48</v>
      </c>
      <c r="E5" s="143">
        <v>64</v>
      </c>
      <c r="F5" s="273">
        <v>0.24</v>
      </c>
    </row>
    <row r="6" spans="1:6" x14ac:dyDescent="0.25">
      <c r="A6" s="38" t="s">
        <v>211</v>
      </c>
      <c r="B6" s="35" t="s">
        <v>212</v>
      </c>
      <c r="C6" s="35" t="s">
        <v>212</v>
      </c>
      <c r="D6" s="35" t="s">
        <v>48</v>
      </c>
      <c r="E6" s="157">
        <v>8</v>
      </c>
      <c r="F6" s="102">
        <v>0.03</v>
      </c>
    </row>
    <row r="7" spans="1:6" x14ac:dyDescent="0.25">
      <c r="A7" s="39" t="s">
        <v>213</v>
      </c>
      <c r="B7" s="13" t="s">
        <v>214</v>
      </c>
      <c r="C7" s="13" t="s">
        <v>215</v>
      </c>
      <c r="D7" s="13" t="s">
        <v>48</v>
      </c>
      <c r="E7" s="144">
        <v>62</v>
      </c>
      <c r="F7" s="104">
        <v>0.23</v>
      </c>
    </row>
    <row r="8" spans="1:6" x14ac:dyDescent="0.25">
      <c r="A8" s="38" t="s">
        <v>216</v>
      </c>
      <c r="B8" s="35" t="s">
        <v>217</v>
      </c>
      <c r="C8" s="35" t="s">
        <v>354</v>
      </c>
      <c r="D8" s="35" t="s">
        <v>48</v>
      </c>
      <c r="E8" s="157">
        <v>10</v>
      </c>
      <c r="F8" s="102">
        <v>0.04</v>
      </c>
    </row>
    <row r="9" spans="1:6" x14ac:dyDescent="0.25">
      <c r="A9" s="39" t="s">
        <v>218</v>
      </c>
      <c r="B9" s="13" t="s">
        <v>219</v>
      </c>
      <c r="C9" s="13" t="s">
        <v>355</v>
      </c>
      <c r="D9" s="13" t="s">
        <v>48</v>
      </c>
      <c r="E9" s="144">
        <v>8</v>
      </c>
      <c r="F9" s="104">
        <v>0.03</v>
      </c>
    </row>
    <row r="10" spans="1:6" x14ac:dyDescent="0.25">
      <c r="A10" s="38" t="s">
        <v>220</v>
      </c>
      <c r="B10" s="35" t="s">
        <v>221</v>
      </c>
      <c r="C10" s="35" t="s">
        <v>356</v>
      </c>
      <c r="D10" s="35" t="s">
        <v>49</v>
      </c>
      <c r="E10" s="157">
        <v>4</v>
      </c>
      <c r="F10" s="102">
        <v>0.02</v>
      </c>
    </row>
    <row r="11" spans="1:6" x14ac:dyDescent="0.25">
      <c r="A11" s="39" t="s">
        <v>222</v>
      </c>
      <c r="B11" s="13" t="s">
        <v>223</v>
      </c>
      <c r="C11" s="13" t="s">
        <v>357</v>
      </c>
      <c r="D11" s="13" t="s">
        <v>49</v>
      </c>
      <c r="E11" s="144">
        <v>5</v>
      </c>
      <c r="F11" s="104">
        <v>0.02</v>
      </c>
    </row>
    <row r="12" spans="1:6" x14ac:dyDescent="0.25">
      <c r="A12" s="38" t="s">
        <v>224</v>
      </c>
      <c r="B12" s="35" t="s">
        <v>225</v>
      </c>
      <c r="C12" s="35" t="s">
        <v>358</v>
      </c>
      <c r="D12" s="35" t="s">
        <v>49</v>
      </c>
      <c r="E12" s="157">
        <v>6</v>
      </c>
      <c r="F12" s="102">
        <v>0.02</v>
      </c>
    </row>
    <row r="13" spans="1:6" x14ac:dyDescent="0.25">
      <c r="A13" s="274" t="s">
        <v>226</v>
      </c>
      <c r="B13" s="275" t="s">
        <v>227</v>
      </c>
      <c r="C13" s="275" t="s">
        <v>226</v>
      </c>
      <c r="D13" s="275" t="s">
        <v>49</v>
      </c>
      <c r="E13" s="280">
        <v>98</v>
      </c>
      <c r="F13" s="276">
        <v>0.37</v>
      </c>
    </row>
    <row r="14" spans="1:6" x14ac:dyDescent="0.25">
      <c r="A14" s="277" t="s">
        <v>2</v>
      </c>
      <c r="B14" s="278"/>
      <c r="C14" s="278"/>
      <c r="D14" s="278"/>
      <c r="E14" s="212">
        <v>265</v>
      </c>
      <c r="F14" s="279" t="s">
        <v>226</v>
      </c>
    </row>
    <row r="15" spans="1:6" x14ac:dyDescent="0.25">
      <c r="A15" s="56" t="s">
        <v>130</v>
      </c>
    </row>
    <row r="18" spans="1:6" x14ac:dyDescent="0.25">
      <c r="A18" s="1" t="s">
        <v>376</v>
      </c>
    </row>
    <row r="19" spans="1:6" ht="31.5" customHeight="1" x14ac:dyDescent="0.25">
      <c r="A19" s="367"/>
      <c r="B19" s="357" t="s">
        <v>360</v>
      </c>
      <c r="C19" s="357" t="s">
        <v>361</v>
      </c>
      <c r="D19" s="357" t="s">
        <v>362</v>
      </c>
      <c r="E19" s="357" t="s">
        <v>364</v>
      </c>
      <c r="F19" s="355" t="s">
        <v>365</v>
      </c>
    </row>
    <row r="20" spans="1:6" x14ac:dyDescent="0.25">
      <c r="A20" s="368"/>
      <c r="B20" s="358"/>
      <c r="C20" s="358"/>
      <c r="D20" s="358" t="s">
        <v>363</v>
      </c>
      <c r="E20" s="358"/>
      <c r="F20" s="356"/>
    </row>
    <row r="21" spans="1:6" x14ac:dyDescent="0.25">
      <c r="A21" s="39" t="s">
        <v>366</v>
      </c>
      <c r="B21" s="13">
        <v>0</v>
      </c>
      <c r="C21" s="13">
        <v>22</v>
      </c>
      <c r="D21" s="13">
        <v>23</v>
      </c>
      <c r="E21" s="108">
        <v>0</v>
      </c>
      <c r="F21" s="144">
        <v>3.2</v>
      </c>
    </row>
    <row r="22" spans="1:6" x14ac:dyDescent="0.25">
      <c r="A22" s="38" t="s">
        <v>367</v>
      </c>
      <c r="B22" s="35">
        <v>3</v>
      </c>
      <c r="C22" s="35">
        <v>23</v>
      </c>
      <c r="D22" s="35">
        <v>23</v>
      </c>
      <c r="E22" s="107">
        <v>0.4</v>
      </c>
      <c r="F22" s="157">
        <v>2.9</v>
      </c>
    </row>
    <row r="23" spans="1:6" ht="16.5" customHeight="1" x14ac:dyDescent="0.25">
      <c r="A23" s="39" t="s">
        <v>368</v>
      </c>
      <c r="B23" s="13">
        <v>0</v>
      </c>
      <c r="C23" s="13">
        <v>23</v>
      </c>
      <c r="D23" s="13">
        <v>24</v>
      </c>
      <c r="E23" s="108">
        <v>0</v>
      </c>
      <c r="F23" s="144">
        <v>2.2000000000000002</v>
      </c>
    </row>
    <row r="24" spans="1:6" x14ac:dyDescent="0.25">
      <c r="A24" s="38" t="s">
        <v>209</v>
      </c>
      <c r="B24" s="35">
        <v>1</v>
      </c>
      <c r="C24" s="35">
        <v>71</v>
      </c>
      <c r="D24" s="35">
        <v>71</v>
      </c>
      <c r="E24" s="107">
        <v>0.1</v>
      </c>
      <c r="F24" s="157">
        <v>4.2</v>
      </c>
    </row>
    <row r="25" spans="1:6" x14ac:dyDescent="0.25">
      <c r="A25" s="39" t="s">
        <v>369</v>
      </c>
      <c r="B25" s="13">
        <v>0</v>
      </c>
      <c r="C25" s="13">
        <v>19</v>
      </c>
      <c r="D25" s="13">
        <v>19</v>
      </c>
      <c r="E25" s="108">
        <v>0</v>
      </c>
      <c r="F25" s="144">
        <v>2.6</v>
      </c>
    </row>
    <row r="26" spans="1:6" x14ac:dyDescent="0.25">
      <c r="A26" s="38" t="s">
        <v>370</v>
      </c>
      <c r="B26" s="35">
        <v>0</v>
      </c>
      <c r="C26" s="35">
        <v>13</v>
      </c>
      <c r="D26" s="35">
        <v>13</v>
      </c>
      <c r="E26" s="107">
        <v>0</v>
      </c>
      <c r="F26" s="157">
        <v>1.7</v>
      </c>
    </row>
    <row r="27" spans="1:6" x14ac:dyDescent="0.25">
      <c r="A27" s="39" t="s">
        <v>371</v>
      </c>
      <c r="B27" s="13">
        <v>0</v>
      </c>
      <c r="C27" s="13">
        <v>10</v>
      </c>
      <c r="D27" s="13">
        <v>10</v>
      </c>
      <c r="E27" s="108">
        <v>0</v>
      </c>
      <c r="F27" s="144">
        <v>1.7</v>
      </c>
    </row>
    <row r="28" spans="1:6" x14ac:dyDescent="0.25">
      <c r="A28" s="38" t="s">
        <v>372</v>
      </c>
      <c r="B28" s="35">
        <v>3</v>
      </c>
      <c r="C28" s="35">
        <v>21</v>
      </c>
      <c r="D28" s="35">
        <v>21</v>
      </c>
      <c r="E28" s="107">
        <v>0.4</v>
      </c>
      <c r="F28" s="157">
        <v>2.9</v>
      </c>
    </row>
    <row r="29" spans="1:6" x14ac:dyDescent="0.25">
      <c r="A29" s="39" t="s">
        <v>373</v>
      </c>
      <c r="B29" s="13">
        <v>0</v>
      </c>
      <c r="C29" s="13">
        <v>17</v>
      </c>
      <c r="D29" s="13">
        <v>17</v>
      </c>
      <c r="E29" s="108">
        <v>0</v>
      </c>
      <c r="F29" s="144">
        <v>2.5</v>
      </c>
    </row>
    <row r="30" spans="1:6" x14ac:dyDescent="0.25">
      <c r="A30" s="38" t="s">
        <v>374</v>
      </c>
      <c r="B30" s="35">
        <v>1</v>
      </c>
      <c r="C30" s="35">
        <v>21</v>
      </c>
      <c r="D30" s="35">
        <v>21</v>
      </c>
      <c r="E30" s="107">
        <v>0.1</v>
      </c>
      <c r="F30" s="157">
        <v>2.8</v>
      </c>
    </row>
    <row r="31" spans="1:6" x14ac:dyDescent="0.25">
      <c r="A31" s="39" t="s">
        <v>375</v>
      </c>
      <c r="B31" s="13">
        <v>1</v>
      </c>
      <c r="C31" s="13">
        <v>22</v>
      </c>
      <c r="D31" s="13">
        <v>23</v>
      </c>
      <c r="E31" s="108">
        <v>0.1</v>
      </c>
      <c r="F31" s="144">
        <v>2.6</v>
      </c>
    </row>
    <row r="32" spans="1:6" x14ac:dyDescent="0.25">
      <c r="A32" s="291" t="s">
        <v>2</v>
      </c>
      <c r="B32" s="292">
        <v>9</v>
      </c>
      <c r="C32" s="292">
        <v>262</v>
      </c>
      <c r="D32" s="292">
        <v>265</v>
      </c>
      <c r="E32" s="293">
        <v>0.1</v>
      </c>
      <c r="F32" s="294">
        <v>2.8</v>
      </c>
    </row>
    <row r="34" spans="1:1" x14ac:dyDescent="0.25">
      <c r="A34" s="56" t="s">
        <v>130</v>
      </c>
    </row>
  </sheetData>
  <mergeCells count="12">
    <mergeCell ref="F3:F4"/>
    <mergeCell ref="A3:A4"/>
    <mergeCell ref="B3:B4"/>
    <mergeCell ref="C3:C4"/>
    <mergeCell ref="D3:D4"/>
    <mergeCell ref="E3:E4"/>
    <mergeCell ref="A19:A20"/>
    <mergeCell ref="B19:B20"/>
    <mergeCell ref="C19:C20"/>
    <mergeCell ref="E19:E20"/>
    <mergeCell ref="F19:F20"/>
    <mergeCell ref="D19:D20"/>
  </mergeCells>
  <hyperlinks>
    <hyperlink ref="A2" location="Settlements!A1" display="Table 7: Pedestrian KSI casualties by settlement band, 2013-2017"/>
    <hyperlink ref="A15" location="Contents!A1" display="Home"/>
    <hyperlink ref="A3:A4" location="Settlements!A1" display="Settlement Band"/>
    <hyperlink ref="A34" location="Contents!A1" display="Home"/>
  </hyperlinks>
  <pageMargins left="0.7" right="0.7" top="0.75" bottom="0.75" header="0.3" footer="0.3"/>
  <pageSetup orientation="portrait" horizontalDpi="90" verticalDpi="9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Cover</vt:lpstr>
      <vt:lpstr>Contents</vt:lpstr>
      <vt:lpstr>Trend</vt:lpstr>
      <vt:lpstr>KSIs by Road User Type</vt:lpstr>
      <vt:lpstr>Age and Gender</vt:lpstr>
      <vt:lpstr>When</vt:lpstr>
      <vt:lpstr>Why</vt:lpstr>
      <vt:lpstr>Where</vt:lpstr>
      <vt:lpstr>Settlements</vt:lpstr>
      <vt:lpstr>Unsafe</vt:lpstr>
      <vt:lpstr>UK Comparison</vt:lpstr>
      <vt:lpstr>Glossary</vt:lpstr>
    </vt:vector>
  </TitlesOfParts>
  <Company>Department for Infrastructure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Pedal cyclist killed and seriously injured (KSI) casualties in Northern Ireland, 2014-2018</dc:title>
  <dc:subject>What are our priorities and how are we doing?</dc:subject>
  <dc:creator>Analysis Statistics and Research Branch DFI</dc:creator>
  <cp:keywords>DFI, ASRB, NISRA, Statistics, Northern Ireland, Road Safety, Safety, pedal, cyclist, problem, profile, CHS, Continuous, Household, Survey</cp:keywords>
  <cp:lastModifiedBy>Helen Irwin</cp:lastModifiedBy>
  <dcterms:created xsi:type="dcterms:W3CDTF">2019-03-12T08:20:23Z</dcterms:created>
  <dcterms:modified xsi:type="dcterms:W3CDTF">2020-06-01T13:36:56Z</dcterms:modified>
  <cp:category>Statistics produced in accordance with Departmental requirements</cp:category>
</cp:coreProperties>
</file>