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B:\ASB - DOE\DOE Road Safety\Speeding Problem Profile 2014-2018\For publication\"/>
    </mc:Choice>
  </mc:AlternateContent>
  <bookViews>
    <workbookView xWindow="0" yWindow="0" windowWidth="20490" windowHeight="7320" tabRatio="671"/>
  </bookViews>
  <sheets>
    <sheet name="Cover" sheetId="1" r:id="rId1"/>
    <sheet name="Contents" sheetId="2" r:id="rId2"/>
    <sheet name="1. Trend" sheetId="3" r:id="rId3"/>
    <sheet name="2. Causations" sheetId="4" r:id="rId4"/>
    <sheet name="3. KSI Casualties" sheetId="5" r:id="rId5"/>
    <sheet name="4. Drivers responsible" sheetId="6" r:id="rId6"/>
    <sheet name="5. KSI Collisions" sheetId="7" r:id="rId7"/>
    <sheet name="6. LGD" sheetId="8" r:id="rId8"/>
    <sheet name="7. Attitudes" sheetId="9" r:id="rId9"/>
    <sheet name="8. Speeding offences" sheetId="10" r:id="rId10"/>
    <sheet name="9. NIRSS" sheetId="11" r:id="rId1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 i="3" l="1"/>
  <c r="C20" i="3"/>
  <c r="D20" i="3"/>
  <c r="B21" i="3"/>
  <c r="C21" i="3"/>
  <c r="D21" i="3"/>
  <c r="F33" i="11" l="1"/>
  <c r="E33" i="11"/>
  <c r="D33" i="11"/>
  <c r="C33" i="11"/>
  <c r="F23" i="11"/>
  <c r="E23" i="11"/>
  <c r="D23" i="11"/>
  <c r="C23" i="11"/>
  <c r="F13" i="11"/>
  <c r="E13" i="11"/>
  <c r="D13" i="11"/>
  <c r="C13" i="11"/>
  <c r="G16" i="8" l="1"/>
  <c r="G15" i="8"/>
  <c r="G14" i="8"/>
  <c r="G13" i="8"/>
  <c r="G12" i="8"/>
  <c r="G11" i="8"/>
  <c r="G10" i="8"/>
  <c r="G9" i="8"/>
  <c r="G8" i="8"/>
  <c r="G7" i="8"/>
  <c r="G6" i="8"/>
  <c r="G5" i="8"/>
  <c r="E112" i="7"/>
  <c r="E113" i="7"/>
  <c r="E111" i="7"/>
  <c r="C112" i="7"/>
  <c r="C113" i="7"/>
  <c r="C111" i="7"/>
  <c r="H69" i="7"/>
  <c r="G69" i="7"/>
  <c r="F69" i="7"/>
  <c r="E69" i="7"/>
  <c r="E19" i="6"/>
  <c r="E20" i="6"/>
  <c r="E21" i="6"/>
  <c r="E22" i="6"/>
  <c r="E23" i="6"/>
  <c r="E24" i="6"/>
  <c r="E18" i="6"/>
  <c r="C19" i="6"/>
  <c r="C20" i="6"/>
  <c r="C21" i="6"/>
  <c r="C22" i="6"/>
  <c r="C23" i="6"/>
  <c r="C24" i="6"/>
  <c r="C18" i="6"/>
  <c r="C11" i="6"/>
  <c r="D11" i="6"/>
  <c r="E11" i="6"/>
  <c r="B11" i="6"/>
  <c r="F5" i="6"/>
  <c r="F6" i="6"/>
  <c r="F7" i="6"/>
  <c r="F8" i="6"/>
  <c r="F9" i="6"/>
  <c r="F10" i="6"/>
  <c r="F4" i="6"/>
  <c r="E58" i="5" l="1"/>
  <c r="E59" i="5"/>
  <c r="E60" i="5"/>
  <c r="E61" i="5"/>
  <c r="E62" i="5"/>
  <c r="E63" i="5"/>
  <c r="E57" i="5"/>
  <c r="G51" i="5"/>
  <c r="G50" i="5"/>
  <c r="G49" i="5"/>
  <c r="G48" i="5"/>
  <c r="G47" i="5"/>
  <c r="G46" i="5"/>
  <c r="G45" i="5"/>
  <c r="E51" i="5"/>
  <c r="E50" i="5"/>
  <c r="E49" i="5"/>
  <c r="E48" i="5"/>
  <c r="E47" i="5"/>
  <c r="E46" i="5"/>
  <c r="E45" i="5"/>
  <c r="C46" i="5"/>
  <c r="C47" i="5"/>
  <c r="C48" i="5"/>
  <c r="C49" i="5"/>
  <c r="C50" i="5"/>
  <c r="C51" i="5"/>
  <c r="C45" i="5"/>
  <c r="C33" i="5"/>
  <c r="C34" i="5"/>
  <c r="C35" i="5"/>
  <c r="C36" i="5"/>
  <c r="C37" i="5"/>
  <c r="C38" i="5"/>
  <c r="C39" i="5"/>
  <c r="C32" i="5"/>
  <c r="B33" i="5"/>
  <c r="B34" i="5"/>
  <c r="B35" i="5"/>
  <c r="B36" i="5"/>
  <c r="B37" i="5"/>
  <c r="B38" i="5"/>
  <c r="B39" i="5"/>
  <c r="B32" i="5"/>
  <c r="C13" i="5" l="1"/>
  <c r="C14" i="5"/>
  <c r="C12" i="5"/>
  <c r="B13" i="5"/>
  <c r="B14" i="5"/>
  <c r="B12" i="5"/>
  <c r="H5" i="4"/>
  <c r="H6" i="4"/>
  <c r="H7" i="4"/>
  <c r="H8" i="4"/>
  <c r="H9" i="4"/>
  <c r="H10" i="4"/>
  <c r="H11" i="4"/>
  <c r="H12" i="4"/>
  <c r="H13" i="4"/>
  <c r="H14" i="4"/>
  <c r="H15" i="4"/>
  <c r="H16" i="4"/>
  <c r="G5" i="4"/>
  <c r="G6" i="4"/>
  <c r="G7" i="4"/>
  <c r="G8" i="4"/>
  <c r="G9" i="4"/>
  <c r="G10" i="4"/>
  <c r="G11" i="4"/>
  <c r="G12" i="4"/>
  <c r="G13" i="4"/>
  <c r="G14" i="4"/>
  <c r="G15" i="4"/>
  <c r="G16" i="4"/>
  <c r="F16" i="4"/>
  <c r="D44" i="3"/>
  <c r="D45" i="3"/>
  <c r="D46" i="3"/>
  <c r="D47" i="3"/>
  <c r="D48" i="3"/>
  <c r="D49" i="3"/>
  <c r="D50" i="3"/>
  <c r="D51" i="3"/>
  <c r="D52" i="3"/>
  <c r="D53" i="3"/>
  <c r="D43" i="3"/>
  <c r="C44" i="3"/>
  <c r="C45" i="3"/>
  <c r="C46" i="3"/>
  <c r="C47" i="3"/>
  <c r="C48" i="3"/>
  <c r="C49" i="3"/>
  <c r="C50" i="3"/>
  <c r="C51" i="3"/>
  <c r="C52" i="3"/>
  <c r="C53" i="3"/>
  <c r="C43" i="3"/>
  <c r="B44" i="3"/>
  <c r="B45" i="3"/>
  <c r="B46" i="3"/>
  <c r="B47" i="3"/>
  <c r="B48" i="3"/>
  <c r="B49" i="3"/>
  <c r="B50" i="3"/>
  <c r="B51" i="3"/>
  <c r="B52" i="3"/>
  <c r="B53" i="3"/>
  <c r="B43" i="3"/>
  <c r="H26" i="3"/>
  <c r="H27" i="3"/>
  <c r="H28" i="3"/>
  <c r="H29" i="3"/>
  <c r="H30" i="3"/>
  <c r="H31" i="3"/>
  <c r="H32" i="3"/>
  <c r="H33" i="3"/>
  <c r="H34" i="3"/>
  <c r="H35" i="3"/>
  <c r="H25" i="3"/>
  <c r="H8" i="3"/>
  <c r="H6" i="3" l="1"/>
  <c r="H14" i="3"/>
  <c r="H19" i="3"/>
  <c r="H11" i="3"/>
  <c r="H18" i="3"/>
  <c r="H10" i="3"/>
  <c r="H15" i="3"/>
  <c r="H7" i="3"/>
  <c r="H17" i="3"/>
  <c r="H13" i="3"/>
  <c r="H9" i="3"/>
  <c r="H5" i="3"/>
  <c r="H16" i="3"/>
  <c r="H12" i="3"/>
</calcChain>
</file>

<file path=xl/sharedStrings.xml><?xml version="1.0" encoding="utf-8"?>
<sst xmlns="http://schemas.openxmlformats.org/spreadsheetml/2006/main" count="702" uniqueCount="334">
  <si>
    <t>Killed</t>
  </si>
  <si>
    <t>Seriously injured</t>
  </si>
  <si>
    <t>Total</t>
  </si>
  <si>
    <t>KSI</t>
  </si>
  <si>
    <t>2014-2018</t>
  </si>
  <si>
    <t>2004- 2008</t>
  </si>
  <si>
    <t>2005- 2009</t>
  </si>
  <si>
    <t>2006- 2010</t>
  </si>
  <si>
    <t>2007- 2011</t>
  </si>
  <si>
    <t>2008- 2012</t>
  </si>
  <si>
    <t>2009- 2013</t>
  </si>
  <si>
    <t>2010- 2014</t>
  </si>
  <si>
    <t>2011- 2015</t>
  </si>
  <si>
    <t>2012- 2016</t>
  </si>
  <si>
    <t>2013- 2017</t>
  </si>
  <si>
    <t>2014- 2018</t>
  </si>
  <si>
    <t>Table 1b: Number of people killed or seriously injured by speeding, 2004-2018 (Rolling average)</t>
  </si>
  <si>
    <t>Speeding</t>
  </si>
  <si>
    <t>All</t>
  </si>
  <si>
    <t>KSIs</t>
  </si>
  <si>
    <t xml:space="preserve">Number of people killed or seriously by excess speed in Northern Ireland, 2004-2018 </t>
  </si>
  <si>
    <t>Number of people killed or seriously by excess speed in Northern Ireland, 2004-2018 (Rolling Average)</t>
  </si>
  <si>
    <t>Table 1c: Proportion of road traffic fatalities and serious injuries that are caused by speeding, Northern Ireland 2004-2018 (Rolling Average)</t>
  </si>
  <si>
    <t xml:space="preserve">Table 1a: Number of people killed or seriously injured on roads in Northern Ireland, Speeding KSIs compared with All KSIs, 2004-2018 </t>
  </si>
  <si>
    <t>Principal Causation</t>
  </si>
  <si>
    <t>KSI Casualties</t>
  </si>
  <si>
    <t>Fatalities</t>
  </si>
  <si>
    <t>Serious injuries</t>
  </si>
  <si>
    <t>Inattention or attention diverted</t>
  </si>
  <si>
    <t>Excessive speed having regard to conditions</t>
  </si>
  <si>
    <t>Wrong course/position</t>
  </si>
  <si>
    <t>Impaired by alcohol - driver/rider</t>
  </si>
  <si>
    <t>Turning right without care</t>
  </si>
  <si>
    <t>Emerging from minor road without care</t>
  </si>
  <si>
    <t>Heedless of traffic crossing carriageway</t>
  </si>
  <si>
    <t>Overtaking on offside without care</t>
  </si>
  <si>
    <t>Crossing or entering road junction without care</t>
  </si>
  <si>
    <t>Emerging from private road/entrance without care</t>
  </si>
  <si>
    <t>All other factors</t>
  </si>
  <si>
    <t>#</t>
  </si>
  <si>
    <t>%</t>
  </si>
  <si>
    <t>All Casualties</t>
  </si>
  <si>
    <t>% of casualties that are KSI casualties</t>
  </si>
  <si>
    <t>Proportion of casualties that are KSI casualties, 2014-2018</t>
  </si>
  <si>
    <t>Table 2: Top Ten principal causation factors of KSI Casualties, 2014-2018</t>
  </si>
  <si>
    <t>Male</t>
  </si>
  <si>
    <t>Female</t>
  </si>
  <si>
    <t>Speeding KSIs</t>
  </si>
  <si>
    <t>All KSIs</t>
  </si>
  <si>
    <t>Table 3b: Proportion of KSI casualties that are male, speeding KSIs compared with all KSIs 2014-2018</t>
  </si>
  <si>
    <t>Table 3a: KSI casualties by gender, speeding KSIs compared with all KSIs 2014-2018</t>
  </si>
  <si>
    <t>unknown</t>
  </si>
  <si>
    <t>0-15 years</t>
  </si>
  <si>
    <t>16-24 years</t>
  </si>
  <si>
    <t>25-34 years</t>
  </si>
  <si>
    <t>35-49 years</t>
  </si>
  <si>
    <t>50-64 years</t>
  </si>
  <si>
    <t>65+ years</t>
  </si>
  <si>
    <t>Table 3c: KSI casualties by age, speeding KSIs compared with all KSIs 2014-2018</t>
  </si>
  <si>
    <t>Table 3d: Proportion of KSI casualties by age, speeding KSIs compared with all KSIs 2014-2018</t>
  </si>
  <si>
    <t>Car driver</t>
  </si>
  <si>
    <t>Car passenger</t>
  </si>
  <si>
    <t>Motorcyclist</t>
  </si>
  <si>
    <t>Pedestrians</t>
  </si>
  <si>
    <t>Pedal cyclist</t>
  </si>
  <si>
    <t>Other</t>
  </si>
  <si>
    <t>Casualty not responsible for collision</t>
  </si>
  <si>
    <t>Casualty responsible for collision</t>
  </si>
  <si>
    <t>Table 3f: KSI casualties caused by excess speed, by responsibility and age 2014-2018</t>
  </si>
  <si>
    <t>% Responsible</t>
  </si>
  <si>
    <t>-</t>
  </si>
  <si>
    <t>Table 4a: Drivers/riders responsible for KSI collisions caused by excessive speed, by age and gender 2014-2018</t>
  </si>
  <si>
    <t>17-24</t>
  </si>
  <si>
    <t>25-34</t>
  </si>
  <si>
    <t>35-49</t>
  </si>
  <si>
    <t>50-64</t>
  </si>
  <si>
    <t>65+</t>
  </si>
  <si>
    <t>Unknown/&lt;17</t>
  </si>
  <si>
    <t>Unknown</t>
  </si>
  <si>
    <t>All KSI Collisions</t>
  </si>
  <si>
    <t>Speeding KSI Collisions</t>
  </si>
  <si>
    <t>Table 4b: Age of drivers responsible – Speeding KSI collisions Vs all KSI collisions, 2014-2018</t>
  </si>
  <si>
    <t>MON</t>
  </si>
  <si>
    <t>TUE</t>
  </si>
  <si>
    <t>WED</t>
  </si>
  <si>
    <t>THU</t>
  </si>
  <si>
    <t>FRI</t>
  </si>
  <si>
    <t>SAT</t>
  </si>
  <si>
    <t>SUN</t>
  </si>
  <si>
    <t>0601-0800</t>
  </si>
  <si>
    <t>0801-1000</t>
  </si>
  <si>
    <t>1001-1200</t>
  </si>
  <si>
    <t>1201-1400</t>
  </si>
  <si>
    <t>1401-1600</t>
  </si>
  <si>
    <t>1601-1800</t>
  </si>
  <si>
    <t>1801-2000</t>
  </si>
  <si>
    <t>2001-2200</t>
  </si>
  <si>
    <t>2201-0000</t>
  </si>
  <si>
    <t>0001-0200</t>
  </si>
  <si>
    <t>0201-0400</t>
  </si>
  <si>
    <t>0401-0600</t>
  </si>
  <si>
    <t>Key</t>
  </si>
  <si>
    <t>1-3</t>
  </si>
  <si>
    <t>4-6</t>
  </si>
  <si>
    <t>7-9</t>
  </si>
  <si>
    <t>10-12</t>
  </si>
  <si>
    <t>Weekday</t>
  </si>
  <si>
    <t>Weekend</t>
  </si>
  <si>
    <t>Table 5c: KSI collisions caused by excessing speed compared with all KSI collisions, by time of the day 2014-2018</t>
  </si>
  <si>
    <t>0601- 0800</t>
  </si>
  <si>
    <t>0801- 1000</t>
  </si>
  <si>
    <t>1001- 1200</t>
  </si>
  <si>
    <t>1201- 1400</t>
  </si>
  <si>
    <t>1401- 1600</t>
  </si>
  <si>
    <t>1601- 1800</t>
  </si>
  <si>
    <t>1801- 2000</t>
  </si>
  <si>
    <t>2001- 2200</t>
  </si>
  <si>
    <t>2201- 0000</t>
  </si>
  <si>
    <t>0001- 0200</t>
  </si>
  <si>
    <t>0201- 0400</t>
  </si>
  <si>
    <t>0401- 0600</t>
  </si>
  <si>
    <t>Table 5d: Age group of drivers/riders responsible for speeding KSI collisions by time of day – 2014-2018</t>
  </si>
  <si>
    <t>&lt;17/
Unknown</t>
  </si>
  <si>
    <t>Age</t>
  </si>
  <si>
    <t>Time</t>
  </si>
  <si>
    <t>Note: some collisions had multiple drivers responsible, hence 299 KSI collisions caused by speeding and 306 drivers/riders responsible</t>
  </si>
  <si>
    <t>Table 5e: Speeding KSI collisions by month of year, 2014-2018</t>
  </si>
  <si>
    <t>Jan</t>
  </si>
  <si>
    <t>Feb</t>
  </si>
  <si>
    <t>Mar</t>
  </si>
  <si>
    <t>Apr</t>
  </si>
  <si>
    <t>May</t>
  </si>
  <si>
    <t>Jun</t>
  </si>
  <si>
    <t>Jul</t>
  </si>
  <si>
    <t>Aug</t>
  </si>
  <si>
    <t>Sep</t>
  </si>
  <si>
    <t>Oct</t>
  </si>
  <si>
    <t>Nov</t>
  </si>
  <si>
    <t>Dec</t>
  </si>
  <si>
    <t>Month</t>
  </si>
  <si>
    <t>Urban</t>
  </si>
  <si>
    <t>Rural</t>
  </si>
  <si>
    <t>All KSI collisions</t>
  </si>
  <si>
    <t>Table 5f: KSI collisions caused by excess speed vs all KSI collisions by speed limit of road, 2014-2018</t>
  </si>
  <si>
    <t>Motorway/
Dual Carriageway</t>
  </si>
  <si>
    <t>Note: Urban roads are roads with a speed limit less than or equal to 40mph; rural roads are roads with a speed limit greater than 40mph (excluding motorways and dual carriageways)</t>
  </si>
  <si>
    <t>&lt;=30mph</t>
  </si>
  <si>
    <t>40mph</t>
  </si>
  <si>
    <t>50mph</t>
  </si>
  <si>
    <t>60mph</t>
  </si>
  <si>
    <t>70mph</t>
  </si>
  <si>
    <t>Table 5g: Single vehicle collisions: excess speed vs all causations, 2014-2018</t>
  </si>
  <si>
    <t>Not a single vehicle collision</t>
  </si>
  <si>
    <t>Single vehicle collision</t>
  </si>
  <si>
    <t>Local Government District</t>
  </si>
  <si>
    <t>KSI Collisions</t>
  </si>
  <si>
    <t>Population estimate</t>
  </si>
  <si>
    <t>Annual average rate of KSI casualties per 100,000 population</t>
  </si>
  <si>
    <t>Antrim and Newtownabbey</t>
  </si>
  <si>
    <t>Armagh city, Banbridge and Craigavon</t>
  </si>
  <si>
    <t>Belfast</t>
  </si>
  <si>
    <t>Causeway coast and Glens</t>
  </si>
  <si>
    <t>Derry city and Strabane</t>
  </si>
  <si>
    <t>Fermanagh and Omagh</t>
  </si>
  <si>
    <t>Lisburn and Castlereagh</t>
  </si>
  <si>
    <t>Mid and East Antrim</t>
  </si>
  <si>
    <t>Mid Ulster</t>
  </si>
  <si>
    <t>Newry, Mourne and Down</t>
  </si>
  <si>
    <t>Ards and North Down</t>
  </si>
  <si>
    <t>Northern Ireland</t>
  </si>
  <si>
    <t>Table 6: KSI collisions and casualties caused by excess speed, by LGD 2014-2018</t>
  </si>
  <si>
    <t>Annual average rate of KSI casualties caused by excess speed per 100,000 population, by Local Government District, 2014-2018</t>
  </si>
  <si>
    <t>KSI collisions caused by excess speed 2014-2018</t>
  </si>
  <si>
    <t>Fatal Collision</t>
  </si>
  <si>
    <t>Serious Collision</t>
  </si>
  <si>
    <t>2017/18</t>
  </si>
  <si>
    <t>2018/19</t>
  </si>
  <si>
    <t>Significant?</t>
  </si>
  <si>
    <t>n</t>
  </si>
  <si>
    <t>Driver</t>
  </si>
  <si>
    <t xml:space="preserve"> </t>
  </si>
  <si>
    <t>Non driver</t>
  </si>
  <si>
    <t>ê</t>
  </si>
  <si>
    <t>SOA Urban</t>
  </si>
  <si>
    <t>SOA Rural</t>
  </si>
  <si>
    <t>Least Deprived Quintile</t>
  </si>
  <si>
    <t>Most Deprived Quintile</t>
  </si>
  <si>
    <t>16-24</t>
  </si>
  <si>
    <t>35-64</t>
  </si>
  <si>
    <t>65 or over</t>
  </si>
  <si>
    <t>% yes</t>
  </si>
  <si>
    <t>Outside Schools</t>
  </si>
  <si>
    <t>Where children play</t>
  </si>
  <si>
    <t>On residential streets</t>
  </si>
  <si>
    <t>Where there are a lot of cyclists or pedestrians</t>
  </si>
  <si>
    <t>In all built up areas</t>
  </si>
  <si>
    <t>On residential roads</t>
  </si>
  <si>
    <t>Nowhere</t>
  </si>
  <si>
    <t>On main roads</t>
  </si>
  <si>
    <t>Other (please state)</t>
  </si>
  <si>
    <t>Road Type</t>
  </si>
  <si>
    <t>Dual Carriageway</t>
  </si>
  <si>
    <t>Motorway</t>
  </si>
  <si>
    <t>Never</t>
  </si>
  <si>
    <t>Base</t>
  </si>
  <si>
    <t>PSNI</t>
  </si>
  <si>
    <t>Fixed penalty notices</t>
  </si>
  <si>
    <t>Discretionary disposals</t>
  </si>
  <si>
    <t>Speed awareness course</t>
  </si>
  <si>
    <t>Referred for prosecution</t>
  </si>
  <si>
    <t>RSP</t>
  </si>
  <si>
    <t>Source: PSNI Motoring Offence Statistics in Northern Ireland</t>
  </si>
  <si>
    <t>Source: Northern Ireland Road Safety Partnership</t>
  </si>
  <si>
    <t xml:space="preserve">Unknown </t>
  </si>
  <si>
    <t>Under 17</t>
  </si>
  <si>
    <t>Monday</t>
  </si>
  <si>
    <t>Tuesday</t>
  </si>
  <si>
    <t>Wednesday</t>
  </si>
  <si>
    <t>Thursday</t>
  </si>
  <si>
    <t>Friday</t>
  </si>
  <si>
    <t>Saturday</t>
  </si>
  <si>
    <t>Sunday</t>
  </si>
  <si>
    <t>January</t>
  </si>
  <si>
    <t>February</t>
  </si>
  <si>
    <t>March</t>
  </si>
  <si>
    <t>April</t>
  </si>
  <si>
    <t>June</t>
  </si>
  <si>
    <t>July</t>
  </si>
  <si>
    <t>August</t>
  </si>
  <si>
    <t>September</t>
  </si>
  <si>
    <t>October</t>
  </si>
  <si>
    <t>November</t>
  </si>
  <si>
    <t>December</t>
  </si>
  <si>
    <t>Time Unknown</t>
  </si>
  <si>
    <t>Number of people killed or seriously injured by speeding, 2004-2018 (Rolling average)</t>
  </si>
  <si>
    <t xml:space="preserve">Table 1a: </t>
  </si>
  <si>
    <t xml:space="preserve">Number of people killed or seriously injured on roads in Northern Ireland, Speeding KSIs compared with All KSIs, 2004-2018 </t>
  </si>
  <si>
    <t>Table 1b:</t>
  </si>
  <si>
    <t>Home</t>
  </si>
  <si>
    <t xml:space="preserve">Table 2: </t>
  </si>
  <si>
    <t>Top Ten principal causation factors of KSI Casualties, 2014-2018</t>
  </si>
  <si>
    <t>KSI casualties by gender, speeding KSIs compared with all KSIs 2014-2018</t>
  </si>
  <si>
    <t xml:space="preserve">Table 3a: </t>
  </si>
  <si>
    <t xml:space="preserve">Table 3b: </t>
  </si>
  <si>
    <t>Proportion of KSI casualties that are male, speeding KSIs compared with all KSIs 2014-2018</t>
  </si>
  <si>
    <t>Table 3c:</t>
  </si>
  <si>
    <t>KSI casualties by age, speeding KSIs compared with all KSIs 2014-2018</t>
  </si>
  <si>
    <t xml:space="preserve">Table 3d: </t>
  </si>
  <si>
    <t>Proportion of KSI casualties by age, speeding KSIs compared with all KSIs 2014-2018</t>
  </si>
  <si>
    <t>Table 3e:</t>
  </si>
  <si>
    <t>KSI casualties caused by excess speed, by road user 2014-2018</t>
  </si>
  <si>
    <t xml:space="preserve">Table 3f: </t>
  </si>
  <si>
    <t>KSI casualties caused by excess speed, by responsibility and age 2014-2018</t>
  </si>
  <si>
    <t xml:space="preserve">Table 4a: </t>
  </si>
  <si>
    <t>Drivers/riders responsible for KSI collisions caused by excessive speed, by age and gender 2014-2018</t>
  </si>
  <si>
    <t xml:space="preserve">Table 4b: </t>
  </si>
  <si>
    <t>Age of drivers responsible – Speeding KSI collisions Vs all KSI collisions, 2014-2018</t>
  </si>
  <si>
    <t>Table 5a: KSI collisions caused by excess speed, by time of the day and day of the week 2014-2018</t>
  </si>
  <si>
    <t>Table 5b: KSI collisions caused by excess speed, by time of the day and weekday/weekend 2014-2018</t>
  </si>
  <si>
    <t xml:space="preserve">Table 5a: </t>
  </si>
  <si>
    <t>KSI collisions caused by excess speed, by time of the day and day of the week 2014-2018</t>
  </si>
  <si>
    <t xml:space="preserve">Table 5b: </t>
  </si>
  <si>
    <t>KSI collisions caused by excess speed, by time of the day and weekday/weekend 2014-2018</t>
  </si>
  <si>
    <t xml:space="preserve">Table 5c: </t>
  </si>
  <si>
    <t>KSI collisions caused by excessing speed compared with all KSI collisions, by time of the day 2014-2018</t>
  </si>
  <si>
    <t xml:space="preserve">Table 5d: </t>
  </si>
  <si>
    <t>Age group of drivers/riders responsible for speeding KSI collisions by time of day – 2014-2018</t>
  </si>
  <si>
    <t xml:space="preserve">Table 5e: </t>
  </si>
  <si>
    <t>Speeding KSI collisions by month of year, 2014-2018</t>
  </si>
  <si>
    <t xml:space="preserve">Table 5f: </t>
  </si>
  <si>
    <t>KSI collisions caused by excess speed vs all KSI collisions by speed limit of road, 2014-2018</t>
  </si>
  <si>
    <t xml:space="preserve">Table 5g: </t>
  </si>
  <si>
    <t>Single vehicle collisions: excess speed vs all causations, 2014-2018</t>
  </si>
  <si>
    <t xml:space="preserve">Table 6: </t>
  </si>
  <si>
    <t>KSI collisions and casualties caused by excess speed, by LGD 2014-2018</t>
  </si>
  <si>
    <t xml:space="preserve">Table 7a: </t>
  </si>
  <si>
    <t>Do you think that a lower speed limit of 20mph should be more widely used?</t>
  </si>
  <si>
    <t xml:space="preserve">Table 7b: </t>
  </si>
  <si>
    <t>Areas where a 20mph speed limit should be applied</t>
  </si>
  <si>
    <t xml:space="preserve">Table 7c: </t>
  </si>
  <si>
    <t xml:space="preserve">Number of speeding offences by age and gender of offender, 2014-2018      </t>
  </si>
  <si>
    <t>Number of speeding offences by month and day of week, 2014-2018</t>
  </si>
  <si>
    <t>Number of speeding offences by time of the day and day of week, 2014-2018</t>
  </si>
  <si>
    <t>Number of speeding offences by Local Government District, 2014-2018</t>
  </si>
  <si>
    <t>Number of speeding offences: 2014-2018</t>
  </si>
  <si>
    <t xml:space="preserve">Table 8a: Number of speeding offences: 2014-2018
</t>
  </si>
  <si>
    <t>Table 8c: Number of speeding offences by month and day of week, 2014-2018</t>
  </si>
  <si>
    <t>Table 8d: Number of speeding offences by time of the day and day of week, 2014-2018</t>
  </si>
  <si>
    <t>Table 8e: Number of speeding offences by Local Government District, 2014-2018</t>
  </si>
  <si>
    <t xml:space="preserve">Table 8b: Number of speeding offences by age and gender of offender, 2014-2018          </t>
  </si>
  <si>
    <t>Table 8a:</t>
  </si>
  <si>
    <t xml:space="preserve">Table 8c: </t>
  </si>
  <si>
    <t xml:space="preserve">Table 8d: </t>
  </si>
  <si>
    <t xml:space="preserve">Table 8e: </t>
  </si>
  <si>
    <t>Table 3e: KSI casualties caused by excess speed, by road user 2014-2018</t>
  </si>
  <si>
    <t>Significant difference
between 17/18 and 18/19</t>
  </si>
  <si>
    <t xml:space="preserve">Which, if any, of the following road types would you normally drive faster than the speed limit? </t>
  </si>
  <si>
    <t xml:space="preserve">Table 7c: Which, if any, of the following road types would you normally drive faster than the speed limit? </t>
  </si>
  <si>
    <t>Table 7b: Areas where a 20mph speed limit should be applied</t>
  </si>
  <si>
    <t>Table 7a: Do you think that a lower speed limit of 20mph should be more widely used?</t>
  </si>
  <si>
    <t xml:space="preserve">Table 1c: </t>
  </si>
  <si>
    <t>Proportion of road traffic fatalities and serious injuries that are caused by speeding, Northern Ireland 2004-2018 (Rolling Average)</t>
  </si>
  <si>
    <t>Year</t>
  </si>
  <si>
    <t>Built-up
roads
up to 40mph</t>
  </si>
  <si>
    <t>Dual
Carriageways</t>
  </si>
  <si>
    <t>Motorways</t>
  </si>
  <si>
    <t>Single Carriageways
above 40mph</t>
  </si>
  <si>
    <t>24 hour</t>
  </si>
  <si>
    <t>2018*</t>
  </si>
  <si>
    <t>2010
Baseline</t>
  </si>
  <si>
    <t>11pm - 7am (free running)</t>
  </si>
  <si>
    <t>7am - 11pm</t>
  </si>
  <si>
    <r>
      <t xml:space="preserve">1 </t>
    </r>
    <r>
      <rPr>
        <sz val="9"/>
        <rFont val="Arial"/>
        <family val="2"/>
      </rPr>
      <t>Source: Transport NI, C2-Cloud Traffic Data</t>
    </r>
  </si>
  <si>
    <r>
      <t xml:space="preserve">2 </t>
    </r>
    <r>
      <rPr>
        <sz val="9"/>
        <rFont val="Arial"/>
        <family val="2"/>
      </rPr>
      <t>Source: Traffic and Travel Information Report, Department for Infrastructure</t>
    </r>
  </si>
  <si>
    <t xml:space="preserve">* 2018 figures were calculated using the smallest number of traffic counters to date, and as with the years 2015 to 2017, some only had partial year's data. See User Guidance for further information. </t>
  </si>
  <si>
    <t>Proportion of vehicles exceeding the speed limit (11pm-7am: free running), 2010-2018</t>
  </si>
  <si>
    <t>Table 9: Proportion of vehicles exceeding the speed limit by road type, Northern Ireland 2010-2018</t>
  </si>
  <si>
    <t xml:space="preserve">Table 9: </t>
  </si>
  <si>
    <t>Proportion of vehicles exceeding the speed limit by road type, Northern Ireland 2010-2018</t>
  </si>
  <si>
    <t>Table 8b:</t>
  </si>
  <si>
    <t>1. TREND</t>
  </si>
  <si>
    <t>2. CAUSATIONS</t>
  </si>
  <si>
    <t>3. KSI CASUALTIES</t>
  </si>
  <si>
    <t>4. DRIVERS RESPONSIBLE</t>
  </si>
  <si>
    <t>5. KSI Collisions</t>
  </si>
  <si>
    <t>6. LGD</t>
  </si>
  <si>
    <t>7. ATTITUDES</t>
  </si>
  <si>
    <t>8. SPEEDING OFFENCES</t>
  </si>
  <si>
    <t>9. NIRSS: PROPORTION OF VEHICLES SPEEDING</t>
  </si>
  <si>
    <t>Speed awareness
 course</t>
  </si>
  <si>
    <t>Armagh City, Banbridge and Craigavon</t>
  </si>
  <si>
    <t>Causeway Coast and Glens</t>
  </si>
  <si>
    <t>Derry City and Strabane</t>
  </si>
  <si>
    <t>https://www.infrastructure-ni.gov.uk/publications/road-safety-issues-northern-ireland-201819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</si>
</sst>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43" formatCode="_-* #,##0.00_-;\-* #,##0.00_-;_-* &quot;-&quot;??_-;_-@_-"/>
    <numFmt numFmtId="164" formatCode="###0"/>
    <numFmt numFmtId="165" formatCode="&quot; &quot;#,##0.00&quot; &quot;;&quot; (&quot;#,##0.00&quot;)&quot;;&quot; -&quot;00&quot; &quot;;&quot; &quot;@&quot; &quot;"/>
    <numFmt numFmtId="166" formatCode="&quot; &quot;#,##0.00&quot; &quot;;&quot;-&quot;#,##0.00&quot; &quot;;&quot; -&quot;00&quot; &quot;;&quot; &quot;@&quot; &quot;"/>
    <numFmt numFmtId="167" formatCode="0.0"/>
    <numFmt numFmtId="168" formatCode="0.000"/>
  </numFmts>
  <fonts count="51"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1"/>
      <color indexed="8"/>
      <name val="Calibri"/>
      <family val="2"/>
      <scheme val="minor"/>
    </font>
    <font>
      <sz val="11"/>
      <color indexed="8"/>
      <name val="Calibri"/>
      <family val="2"/>
      <scheme val="minor"/>
    </font>
    <font>
      <u/>
      <sz val="10"/>
      <color indexed="12"/>
      <name val="Arial"/>
      <family val="2"/>
    </font>
    <font>
      <sz val="12"/>
      <name val="Arial"/>
      <family val="2"/>
    </font>
    <font>
      <sz val="12"/>
      <color rgb="FF000000"/>
      <name val="Arial"/>
      <family val="2"/>
    </font>
    <font>
      <sz val="11"/>
      <color rgb="FF000000"/>
      <name val="Calibri"/>
      <family val="2"/>
    </font>
    <font>
      <sz val="11"/>
      <color rgb="FFFF0000"/>
      <name val="Calibri"/>
      <family val="2"/>
    </font>
    <font>
      <sz val="11"/>
      <color rgb="FF78B832"/>
      <name val="Calibri"/>
      <family val="2"/>
    </font>
    <font>
      <sz val="11"/>
      <color rgb="FFFAA906"/>
      <name val="Calibri"/>
      <family val="2"/>
    </font>
    <font>
      <u/>
      <sz val="10"/>
      <color rgb="FF0000FF"/>
      <name val="Arial"/>
      <family val="2"/>
    </font>
    <font>
      <sz val="8"/>
      <name val="Courier"/>
      <family val="3"/>
    </font>
    <font>
      <sz val="10"/>
      <color rgb="FF000000"/>
      <name val="Arial"/>
      <family val="2"/>
    </font>
    <font>
      <sz val="8"/>
      <color rgb="FF000000"/>
      <name val="Courier"/>
      <family val="3"/>
    </font>
    <font>
      <b/>
      <sz val="18"/>
      <color theme="3"/>
      <name val="Calibri Light"/>
      <family val="2"/>
      <scheme val="major"/>
    </font>
    <font>
      <u/>
      <sz val="10.45"/>
      <color indexed="12"/>
      <name val="Arial"/>
      <family val="2"/>
    </font>
    <font>
      <u/>
      <sz val="12"/>
      <color theme="10"/>
      <name val="Arial"/>
      <family val="2"/>
    </font>
    <font>
      <u/>
      <sz val="10"/>
      <color theme="10"/>
      <name val="Arial"/>
      <family val="2"/>
    </font>
    <font>
      <b/>
      <sz val="12"/>
      <color theme="1"/>
      <name val="Calibri"/>
      <family val="2"/>
      <scheme val="minor"/>
    </font>
    <font>
      <sz val="12"/>
      <color theme="1"/>
      <name val="Calibri"/>
      <family val="2"/>
      <scheme val="minor"/>
    </font>
    <font>
      <b/>
      <sz val="12"/>
      <color rgb="FF000000"/>
      <name val="Calibri"/>
      <family val="2"/>
      <scheme val="minor"/>
    </font>
    <font>
      <sz val="10"/>
      <name val="Arial"/>
      <family val="2"/>
    </font>
    <font>
      <sz val="9"/>
      <color indexed="8"/>
      <name val="Arial"/>
      <family val="2"/>
    </font>
    <font>
      <b/>
      <sz val="9"/>
      <color indexed="8"/>
      <name val="Arial"/>
      <family val="2"/>
    </font>
    <font>
      <sz val="14"/>
      <name val="Wingdings"/>
      <charset val="2"/>
    </font>
    <font>
      <sz val="11"/>
      <color theme="1"/>
      <name val="Wingdings"/>
      <charset val="2"/>
    </font>
    <font>
      <u/>
      <sz val="11"/>
      <color theme="10"/>
      <name val="Calibri"/>
      <family val="2"/>
      <scheme val="minor"/>
    </font>
    <font>
      <b/>
      <u/>
      <sz val="11"/>
      <color theme="1"/>
      <name val="Calibri"/>
      <family val="2"/>
      <scheme val="minor"/>
    </font>
    <font>
      <vertAlign val="superscript"/>
      <sz val="9"/>
      <name val="Arial"/>
      <family val="2"/>
    </font>
    <font>
      <sz val="9"/>
      <name val="Arial"/>
      <family val="2"/>
    </font>
    <font>
      <sz val="9"/>
      <color theme="1"/>
      <name val="Arial"/>
      <family val="2"/>
    </font>
    <font>
      <sz val="11"/>
      <name val="Calibri"/>
      <family val="2"/>
      <scheme val="minor"/>
    </font>
    <font>
      <b/>
      <sz val="11"/>
      <name val="Calibri"/>
      <family val="2"/>
      <scheme val="minor"/>
    </font>
    <font>
      <b/>
      <sz val="12"/>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EF5F0"/>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499984740745262"/>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right/>
      <top style="thin">
        <color indexed="64"/>
      </top>
      <bottom style="medium">
        <color indexed="64"/>
      </bottom>
      <diagonal/>
    </border>
  </borders>
  <cellStyleXfs count="183">
    <xf numFmtId="0" fontId="0" fillId="0" borderId="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xf numFmtId="0" fontId="20" fillId="0" borderId="0" applyNumberFormat="0" applyFill="0" applyBorder="0" applyAlignment="0" applyProtection="0">
      <alignment vertical="top"/>
      <protection locked="0"/>
    </xf>
    <xf numFmtId="0" fontId="17" fillId="0" borderId="0"/>
    <xf numFmtId="0" fontId="21" fillId="0" borderId="0"/>
    <xf numFmtId="0" fontId="21" fillId="0" borderId="0"/>
    <xf numFmtId="0" fontId="23" fillId="0" borderId="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43" fontId="1" fillId="0" borderId="0" applyFont="0" applyFill="0" applyBorder="0" applyAlignment="0" applyProtection="0"/>
    <xf numFmtId="165" fontId="23" fillId="0" borderId="0" applyFont="0" applyFill="0" applyBorder="0" applyAlignment="0" applyProtection="0"/>
    <xf numFmtId="0" fontId="23" fillId="0" borderId="0" applyNumberFormat="0" applyFont="0" applyFill="0" applyBorder="0" applyAlignment="0" applyProtection="0"/>
    <xf numFmtId="0" fontId="20" fillId="0" borderId="0" applyNumberFormat="0" applyFill="0" applyBorder="0" applyAlignment="0" applyProtection="0">
      <alignment vertical="top"/>
      <protection locked="0"/>
    </xf>
    <xf numFmtId="0" fontId="27" fillId="0" borderId="0" applyNumberFormat="0" applyFill="0" applyBorder="0" applyAlignment="0" applyProtection="0"/>
    <xf numFmtId="0" fontId="22" fillId="0" borderId="0" applyNumberFormat="0" applyBorder="0" applyProtection="0"/>
    <xf numFmtId="0" fontId="28" fillId="0" borderId="0"/>
    <xf numFmtId="0" fontId="21" fillId="0" borderId="0"/>
    <xf numFmtId="0" fontId="22" fillId="0" borderId="0" applyNumberFormat="0" applyBorder="0" applyProtection="0"/>
    <xf numFmtId="0" fontId="28" fillId="0" borderId="0"/>
    <xf numFmtId="0" fontId="21" fillId="0" borderId="0"/>
    <xf numFmtId="0" fontId="29" fillId="0" borderId="0" applyNumberFormat="0" applyBorder="0" applyProtection="0"/>
    <xf numFmtId="9" fontId="23" fillId="0" borderId="0" applyFont="0" applyFill="0" applyBorder="0" applyAlignment="0" applyProtection="0"/>
    <xf numFmtId="0" fontId="27" fillId="0" borderId="0" applyNumberFormat="0" applyFill="0" applyBorder="0" applyAlignment="0" applyProtection="0">
      <alignment vertical="top"/>
      <protection locked="0"/>
    </xf>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43" fontId="17" fillId="0" borderId="0" applyFont="0" applyFill="0" applyBorder="0" applyAlignment="0" applyProtection="0"/>
    <xf numFmtId="0" fontId="17" fillId="0" borderId="0"/>
    <xf numFmtId="0" fontId="20" fillId="0" borderId="0" applyNumberFormat="0" applyFill="0" applyBorder="0" applyAlignment="0" applyProtection="0">
      <alignment vertical="top"/>
      <protection locked="0"/>
    </xf>
    <xf numFmtId="0" fontId="29" fillId="0" borderId="0" applyNumberFormat="0" applyFont="0" applyBorder="0" applyProtection="0"/>
    <xf numFmtId="0" fontId="22" fillId="0" borderId="0" applyNumberFormat="0" applyBorder="0" applyProtection="0"/>
    <xf numFmtId="165" fontId="23" fillId="0" borderId="0" applyFont="0" applyFill="0" applyBorder="0" applyAlignment="0" applyProtection="0"/>
    <xf numFmtId="166" fontId="23"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0" borderId="0" applyNumberFormat="0" applyBorder="0" applyProtection="0"/>
    <xf numFmtId="0" fontId="23" fillId="0" borderId="0" applyNumberFormat="0" applyFont="0" applyBorder="0" applyProtection="0"/>
    <xf numFmtId="0" fontId="30" fillId="0" borderId="0" applyNumberFormat="0" applyBorder="0" applyProtection="0"/>
    <xf numFmtId="0" fontId="22" fillId="0" borderId="0" applyNumberFormat="0" applyBorder="0" applyProtection="0"/>
    <xf numFmtId="0" fontId="23" fillId="0" borderId="0" applyNumberFormat="0" applyFont="0" applyBorder="0" applyProtection="0"/>
    <xf numFmtId="0" fontId="23" fillId="0" borderId="0" applyNumberFormat="0" applyFont="0" applyBorder="0" applyProtection="0"/>
    <xf numFmtId="0" fontId="30" fillId="0" borderId="0" applyNumberFormat="0" applyBorder="0" applyProtection="0"/>
    <xf numFmtId="0" fontId="22" fillId="0" borderId="0" applyNumberFormat="0" applyBorder="0" applyProtection="0"/>
    <xf numFmtId="0" fontId="23" fillId="0" borderId="0" applyNumberFormat="0" applyFont="0" applyBorder="0" applyProtection="0"/>
    <xf numFmtId="0" fontId="29" fillId="0" borderId="0" applyNumberFormat="0" applyBorder="0" applyProtection="0"/>
    <xf numFmtId="0" fontId="29" fillId="0" borderId="0" applyNumberFormat="0" applyBorder="0" applyProtection="0"/>
    <xf numFmtId="0" fontId="23" fillId="0" borderId="0" applyNumberFormat="0" applyBorder="0" applyProtection="0"/>
    <xf numFmtId="0" fontId="29" fillId="0" borderId="0" applyNumberFormat="0" applyBorder="0" applyProtection="0"/>
    <xf numFmtId="0" fontId="23" fillId="0" borderId="0" applyNumberFormat="0" applyFont="0" applyBorder="0" applyProtection="0"/>
    <xf numFmtId="0" fontId="1"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9" fontId="1" fillId="0" borderId="0" applyFont="0" applyFill="0" applyBorder="0" applyAlignment="0" applyProtection="0"/>
    <xf numFmtId="0" fontId="17" fillId="0" borderId="0"/>
    <xf numFmtId="0" fontId="21" fillId="0" borderId="0"/>
    <xf numFmtId="0" fontId="21" fillId="0" borderId="0"/>
    <xf numFmtId="0" fontId="23"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28" fillId="0" borderId="0"/>
    <xf numFmtId="0" fontId="21" fillId="0" borderId="0"/>
    <xf numFmtId="0" fontId="28" fillId="0" borderId="0"/>
    <xf numFmtId="0" fontId="21" fillId="0" borderId="0"/>
    <xf numFmtId="0" fontId="27" fillId="0" borderId="0" applyNumberFormat="0" applyFill="0" applyBorder="0" applyAlignment="0" applyProtection="0">
      <alignment vertical="top"/>
      <protection locked="0"/>
    </xf>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43" fontId="17" fillId="0" borderId="0" applyFont="0" applyFill="0" applyBorder="0" applyAlignment="0" applyProtection="0"/>
    <xf numFmtId="0" fontId="17" fillId="0" borderId="0"/>
    <xf numFmtId="0" fontId="20" fillId="0" borderId="0" applyNumberFormat="0" applyFill="0" applyBorder="0" applyAlignment="0" applyProtection="0">
      <alignment vertical="top"/>
      <protection locked="0"/>
    </xf>
    <xf numFmtId="0" fontId="29" fillId="0" borderId="0" applyNumberFormat="0" applyFont="0" applyBorder="0" applyProtection="0"/>
    <xf numFmtId="0" fontId="31" fillId="0" borderId="0" applyNumberFormat="0" applyFill="0" applyBorder="0" applyAlignment="0" applyProtection="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22" fillId="0" borderId="0" applyNumberFormat="0" applyBorder="0" applyProtection="0"/>
    <xf numFmtId="0" fontId="17" fillId="0" borderId="0"/>
    <xf numFmtId="0" fontId="1" fillId="0" borderId="0"/>
    <xf numFmtId="0" fontId="1" fillId="0" borderId="0"/>
    <xf numFmtId="0" fontId="1" fillId="0" borderId="0"/>
    <xf numFmtId="0" fontId="17" fillId="0" borderId="0"/>
    <xf numFmtId="0" fontId="23" fillId="0" borderId="0" applyNumberFormat="0" applyBorder="0" applyProtection="0"/>
    <xf numFmtId="0" fontId="1" fillId="0" borderId="0"/>
    <xf numFmtId="0" fontId="21"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3" fillId="0" borderId="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27"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0" fontId="29" fillId="0" borderId="0" applyNumberFormat="0" applyBorder="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2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1" fillId="0" borderId="0"/>
    <xf numFmtId="0" fontId="33" fillId="0" borderId="0" applyNumberFormat="0" applyFill="0" applyBorder="0" applyAlignment="0" applyProtection="0"/>
    <xf numFmtId="0" fontId="17" fillId="0" borderId="0"/>
    <xf numFmtId="0" fontId="34" fillId="0" borderId="0" applyNumberFormat="0" applyFill="0" applyBorder="0" applyAlignment="0" applyProtection="0"/>
    <xf numFmtId="0" fontId="38" fillId="0" borderId="0"/>
    <xf numFmtId="43" fontId="1" fillId="0" borderId="0" applyFont="0" applyFill="0" applyBorder="0" applyAlignment="0" applyProtection="0"/>
    <xf numFmtId="0" fontId="43"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44"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7" fillId="0" borderId="0" applyFont="0" applyFill="0" applyBorder="0" applyAlignment="0" applyProtection="0"/>
    <xf numFmtId="44" fontId="17" fillId="0" borderId="0" applyFont="0" applyFill="0" applyBorder="0" applyAlignment="0" applyProtection="0"/>
  </cellStyleXfs>
  <cellXfs count="301">
    <xf numFmtId="0" fontId="0" fillId="0" borderId="0" xfId="0"/>
    <xf numFmtId="0" fontId="18" fillId="34" borderId="19" xfId="42" applyFont="1" applyFill="1" applyBorder="1" applyAlignment="1">
      <alignment horizontal="center" vertical="center" wrapText="1"/>
    </xf>
    <xf numFmtId="0" fontId="18" fillId="34" borderId="18" xfId="42" applyFont="1" applyFill="1" applyBorder="1" applyAlignment="1">
      <alignment horizontal="center" vertical="center" wrapText="1"/>
    </xf>
    <xf numFmtId="3" fontId="19" fillId="35" borderId="16" xfId="42" applyNumberFormat="1" applyFont="1" applyFill="1" applyBorder="1" applyAlignment="1">
      <alignment horizontal="center" vertical="center"/>
    </xf>
    <xf numFmtId="0" fontId="36" fillId="37" borderId="23" xfId="0" applyFont="1" applyFill="1" applyBorder="1" applyAlignment="1">
      <alignment horizontal="center" vertical="center"/>
    </xf>
    <xf numFmtId="9" fontId="36" fillId="0" borderId="19" xfId="1" applyFont="1" applyBorder="1" applyAlignment="1">
      <alignment horizontal="center" vertical="center"/>
    </xf>
    <xf numFmtId="9" fontId="19" fillId="33" borderId="23" xfId="1" applyFont="1" applyFill="1" applyBorder="1" applyAlignment="1">
      <alignment horizontal="center" vertical="center"/>
    </xf>
    <xf numFmtId="0" fontId="36" fillId="0" borderId="0" xfId="0" applyFont="1" applyBorder="1" applyAlignment="1">
      <alignment horizontal="center" vertical="center"/>
    </xf>
    <xf numFmtId="3" fontId="19" fillId="35" borderId="19" xfId="42" applyNumberFormat="1" applyFont="1" applyFill="1" applyBorder="1" applyAlignment="1">
      <alignment horizontal="center" vertical="center"/>
    </xf>
    <xf numFmtId="0" fontId="19" fillId="35" borderId="16" xfId="42" applyFont="1" applyFill="1" applyBorder="1" applyAlignment="1">
      <alignment horizontal="left" vertical="center"/>
    </xf>
    <xf numFmtId="3" fontId="19" fillId="35" borderId="18" xfId="42" applyNumberFormat="1" applyFont="1" applyFill="1" applyBorder="1" applyAlignment="1">
      <alignment horizontal="center" vertical="center"/>
    </xf>
    <xf numFmtId="0" fontId="36" fillId="0" borderId="23" xfId="0" applyFont="1" applyBorder="1" applyAlignment="1">
      <alignment horizontal="center" vertical="center"/>
    </xf>
    <xf numFmtId="9" fontId="35" fillId="0" borderId="21" xfId="1" applyFont="1" applyBorder="1" applyAlignment="1">
      <alignment horizontal="center" vertical="center"/>
    </xf>
    <xf numFmtId="0" fontId="36" fillId="0" borderId="18" xfId="0" applyFont="1" applyBorder="1" applyAlignment="1">
      <alignment horizontal="center" vertical="center"/>
    </xf>
    <xf numFmtId="9" fontId="19" fillId="35" borderId="24" xfId="1" applyFont="1" applyFill="1" applyBorder="1" applyAlignment="1">
      <alignment horizontal="center" vertical="center"/>
    </xf>
    <xf numFmtId="9" fontId="19" fillId="35" borderId="22" xfId="1" applyFont="1" applyFill="1" applyBorder="1" applyAlignment="1">
      <alignment horizontal="center" vertical="center"/>
    </xf>
    <xf numFmtId="3" fontId="19" fillId="35" borderId="14" xfId="42" applyNumberFormat="1" applyFont="1" applyFill="1" applyBorder="1" applyAlignment="1">
      <alignment horizontal="center" vertical="center"/>
    </xf>
    <xf numFmtId="9" fontId="19" fillId="35" borderId="23" xfId="1" applyFont="1" applyFill="1" applyBorder="1" applyAlignment="1">
      <alignment horizontal="center" vertical="center"/>
    </xf>
    <xf numFmtId="0" fontId="35" fillId="0" borderId="11" xfId="0" applyFont="1" applyBorder="1" applyAlignment="1">
      <alignment horizontal="center" vertical="center"/>
    </xf>
    <xf numFmtId="0" fontId="18" fillId="34" borderId="22" xfId="42" applyFont="1" applyFill="1" applyBorder="1" applyAlignment="1">
      <alignment horizontal="center" vertical="center" wrapText="1"/>
    </xf>
    <xf numFmtId="0" fontId="18" fillId="34" borderId="17" xfId="42" applyFont="1" applyFill="1" applyBorder="1" applyAlignment="1">
      <alignment horizontal="center" vertical="center" wrapText="1"/>
    </xf>
    <xf numFmtId="3" fontId="19" fillId="33" borderId="19" xfId="42" applyNumberFormat="1" applyFont="1" applyFill="1" applyBorder="1" applyAlignment="1">
      <alignment horizontal="center" vertical="center"/>
    </xf>
    <xf numFmtId="0" fontId="19" fillId="35" borderId="14" xfId="42" applyFont="1" applyFill="1" applyBorder="1" applyAlignment="1">
      <alignment horizontal="left" vertical="center"/>
    </xf>
    <xf numFmtId="0" fontId="19" fillId="35" borderId="18" xfId="42" applyFont="1" applyFill="1" applyBorder="1" applyAlignment="1">
      <alignment horizontal="left" vertical="center"/>
    </xf>
    <xf numFmtId="0" fontId="36" fillId="37" borderId="0" xfId="0" applyFont="1" applyFill="1" applyBorder="1" applyAlignment="1">
      <alignment horizontal="center" vertical="center"/>
    </xf>
    <xf numFmtId="0" fontId="19" fillId="33" borderId="18" xfId="42" applyFont="1" applyFill="1" applyBorder="1" applyAlignment="1">
      <alignment horizontal="left" vertical="center"/>
    </xf>
    <xf numFmtId="9" fontId="36" fillId="37" borderId="19" xfId="1" applyFont="1" applyFill="1" applyBorder="1" applyAlignment="1">
      <alignment horizontal="center" vertical="center"/>
    </xf>
    <xf numFmtId="0" fontId="36" fillId="37" borderId="18" xfId="0" applyFont="1" applyFill="1" applyBorder="1" applyAlignment="1">
      <alignment horizontal="center" vertical="center"/>
    </xf>
    <xf numFmtId="3" fontId="19" fillId="35" borderId="17" xfId="42" applyNumberFormat="1" applyFont="1" applyFill="1" applyBorder="1" applyAlignment="1">
      <alignment horizontal="center" vertical="center"/>
    </xf>
    <xf numFmtId="3" fontId="19" fillId="33" borderId="18" xfId="42" applyNumberFormat="1" applyFont="1" applyFill="1" applyBorder="1" applyAlignment="1">
      <alignment horizontal="center" vertical="center"/>
    </xf>
    <xf numFmtId="3" fontId="19" fillId="35" borderId="15" xfId="42" applyNumberFormat="1" applyFont="1" applyFill="1" applyBorder="1" applyAlignment="1">
      <alignment horizontal="center" vertical="center"/>
    </xf>
    <xf numFmtId="0" fontId="18" fillId="34" borderId="16" xfId="42" applyFont="1" applyFill="1" applyBorder="1" applyAlignment="1">
      <alignment horizontal="center" vertical="center" wrapText="1"/>
    </xf>
    <xf numFmtId="0" fontId="15" fillId="36" borderId="10" xfId="0" applyFont="1" applyFill="1" applyBorder="1" applyAlignment="1">
      <alignment horizontal="center" vertical="center" wrapText="1"/>
    </xf>
    <xf numFmtId="0" fontId="0" fillId="35" borderId="18" xfId="0" applyFill="1" applyBorder="1" applyAlignment="1">
      <alignment horizontal="center" vertical="center"/>
    </xf>
    <xf numFmtId="0" fontId="0" fillId="38" borderId="18" xfId="0" applyFill="1" applyBorder="1" applyAlignment="1">
      <alignment horizontal="center" vertical="center"/>
    </xf>
    <xf numFmtId="0" fontId="15" fillId="36" borderId="16" xfId="0" applyFont="1" applyFill="1" applyBorder="1" applyAlignment="1">
      <alignment horizontal="center" vertical="center" wrapText="1"/>
    </xf>
    <xf numFmtId="0" fontId="15" fillId="36" borderId="12" xfId="0" applyFont="1" applyFill="1" applyBorder="1" applyAlignment="1">
      <alignment horizontal="center" vertical="center" wrapText="1"/>
    </xf>
    <xf numFmtId="0" fontId="15" fillId="36" borderId="17" xfId="0" applyFont="1" applyFill="1" applyBorder="1" applyAlignment="1">
      <alignment horizontal="center" vertical="center" wrapText="1"/>
    </xf>
    <xf numFmtId="3" fontId="39" fillId="38" borderId="18" xfId="168" applyNumberFormat="1" applyFont="1" applyFill="1" applyBorder="1" applyAlignment="1">
      <alignment horizontal="center" vertical="center"/>
    </xf>
    <xf numFmtId="3" fontId="39" fillId="38" borderId="0" xfId="168" applyNumberFormat="1" applyFont="1" applyFill="1" applyBorder="1" applyAlignment="1">
      <alignment horizontal="center" vertical="center"/>
    </xf>
    <xf numFmtId="3" fontId="39" fillId="38" borderId="19" xfId="168" applyNumberFormat="1" applyFont="1" applyFill="1" applyBorder="1" applyAlignment="1">
      <alignment horizontal="center" vertical="center"/>
    </xf>
    <xf numFmtId="3" fontId="0" fillId="38" borderId="18" xfId="0" applyNumberFormat="1" applyFill="1" applyBorder="1" applyAlignment="1">
      <alignment horizontal="center" vertical="center"/>
    </xf>
    <xf numFmtId="3" fontId="0" fillId="38" borderId="0" xfId="0" applyNumberFormat="1" applyFill="1" applyBorder="1" applyAlignment="1">
      <alignment horizontal="center" vertical="center"/>
    </xf>
    <xf numFmtId="3" fontId="0" fillId="38" borderId="19" xfId="0" applyNumberFormat="1" applyFill="1" applyBorder="1" applyAlignment="1">
      <alignment horizontal="center" vertical="center"/>
    </xf>
    <xf numFmtId="3" fontId="39" fillId="35" borderId="18" xfId="168" applyNumberFormat="1" applyFont="1" applyFill="1" applyBorder="1" applyAlignment="1">
      <alignment horizontal="center" vertical="center"/>
    </xf>
    <xf numFmtId="3" fontId="39" fillId="35" borderId="0" xfId="168" applyNumberFormat="1" applyFont="1" applyFill="1" applyBorder="1" applyAlignment="1">
      <alignment horizontal="center" vertical="center"/>
    </xf>
    <xf numFmtId="3" fontId="39" fillId="35" borderId="19" xfId="168" applyNumberFormat="1" applyFont="1" applyFill="1" applyBorder="1" applyAlignment="1">
      <alignment horizontal="center" vertical="center"/>
    </xf>
    <xf numFmtId="3" fontId="0" fillId="35" borderId="18" xfId="0" applyNumberFormat="1" applyFill="1" applyBorder="1" applyAlignment="1">
      <alignment horizontal="center" vertical="center"/>
    </xf>
    <xf numFmtId="3" fontId="0" fillId="35" borderId="0" xfId="0" applyNumberFormat="1" applyFill="1" applyBorder="1" applyAlignment="1">
      <alignment horizontal="center" vertical="center"/>
    </xf>
    <xf numFmtId="3" fontId="0" fillId="35" borderId="19" xfId="0" applyNumberFormat="1" applyFill="1" applyBorder="1" applyAlignment="1">
      <alignment horizontal="center" vertical="center"/>
    </xf>
    <xf numFmtId="3" fontId="40" fillId="35" borderId="16" xfId="168" applyNumberFormat="1" applyFont="1" applyFill="1" applyBorder="1" applyAlignment="1">
      <alignment horizontal="center" vertical="center"/>
    </xf>
    <xf numFmtId="3" fontId="40" fillId="35" borderId="12" xfId="168" applyNumberFormat="1" applyFont="1" applyFill="1" applyBorder="1" applyAlignment="1">
      <alignment horizontal="center" vertical="center"/>
    </xf>
    <xf numFmtId="3" fontId="40" fillId="35" borderId="17" xfId="168" applyNumberFormat="1" applyFont="1" applyFill="1" applyBorder="1" applyAlignment="1">
      <alignment horizontal="center" vertical="center"/>
    </xf>
    <xf numFmtId="3" fontId="15" fillId="35" borderId="16" xfId="0" applyNumberFormat="1" applyFont="1" applyFill="1" applyBorder="1" applyAlignment="1">
      <alignment horizontal="center" vertical="center"/>
    </xf>
    <xf numFmtId="3" fontId="15" fillId="35" borderId="12" xfId="0" applyNumberFormat="1" applyFont="1" applyFill="1" applyBorder="1" applyAlignment="1">
      <alignment horizontal="center" vertical="center"/>
    </xf>
    <xf numFmtId="3" fontId="15" fillId="35" borderId="17" xfId="0" applyNumberFormat="1" applyFont="1" applyFill="1" applyBorder="1" applyAlignment="1">
      <alignment horizontal="center" vertical="center"/>
    </xf>
    <xf numFmtId="0" fontId="0" fillId="38" borderId="23" xfId="0" applyFill="1" applyBorder="1" applyAlignment="1">
      <alignment horizontal="left" vertical="center"/>
    </xf>
    <xf numFmtId="0" fontId="0" fillId="0" borderId="23" xfId="0" applyFill="1" applyBorder="1" applyAlignment="1">
      <alignment horizontal="left" vertical="center"/>
    </xf>
    <xf numFmtId="0" fontId="0" fillId="35" borderId="23" xfId="0" applyFill="1" applyBorder="1" applyAlignment="1">
      <alignment horizontal="left" vertical="center"/>
    </xf>
    <xf numFmtId="0" fontId="15" fillId="35" borderId="24" xfId="0" applyFont="1" applyFill="1" applyBorder="1" applyAlignment="1">
      <alignment horizontal="left" vertical="center"/>
    </xf>
    <xf numFmtId="0" fontId="0" fillId="36" borderId="10" xfId="0" applyFill="1" applyBorder="1" applyAlignment="1">
      <alignment horizontal="left" vertical="center"/>
    </xf>
    <xf numFmtId="9" fontId="0" fillId="38" borderId="23" xfId="1" applyFont="1" applyFill="1" applyBorder="1" applyAlignment="1">
      <alignment horizontal="center" vertical="center"/>
    </xf>
    <xf numFmtId="9" fontId="0" fillId="35" borderId="23" xfId="1" applyFont="1" applyFill="1" applyBorder="1" applyAlignment="1">
      <alignment horizontal="center" vertical="center"/>
    </xf>
    <xf numFmtId="0" fontId="15" fillId="38" borderId="16" xfId="0" applyFont="1" applyFill="1" applyBorder="1" applyAlignment="1">
      <alignment horizontal="center" vertical="center"/>
    </xf>
    <xf numFmtId="0" fontId="0" fillId="40" borderId="10" xfId="0" applyFill="1" applyBorder="1" applyAlignment="1">
      <alignment horizontal="center" vertical="center"/>
    </xf>
    <xf numFmtId="0" fontId="0" fillId="41" borderId="10" xfId="0" applyFill="1" applyBorder="1" applyAlignment="1">
      <alignment horizontal="center" vertical="center"/>
    </xf>
    <xf numFmtId="0" fontId="16" fillId="42" borderId="10" xfId="0" applyFont="1" applyFill="1" applyBorder="1" applyAlignment="1">
      <alignment horizontal="center" vertical="center"/>
    </xf>
    <xf numFmtId="0" fontId="16" fillId="43" borderId="10" xfId="0" applyFont="1" applyFill="1" applyBorder="1" applyAlignment="1">
      <alignment horizontal="center" vertical="center"/>
    </xf>
    <xf numFmtId="0" fontId="0" fillId="0" borderId="10" xfId="0" quotePrefix="1" applyFont="1" applyFill="1" applyBorder="1" applyAlignment="1">
      <alignment horizontal="center" vertical="center"/>
    </xf>
    <xf numFmtId="16" fontId="0" fillId="0" borderId="10" xfId="0" quotePrefix="1" applyNumberFormat="1" applyFont="1" applyBorder="1" applyAlignment="1">
      <alignment horizontal="center" vertical="center"/>
    </xf>
    <xf numFmtId="0" fontId="0" fillId="42" borderId="10" xfId="0" applyFill="1" applyBorder="1" applyAlignment="1">
      <alignment horizontal="center" vertical="center"/>
    </xf>
    <xf numFmtId="17" fontId="0" fillId="0" borderId="10" xfId="0" quotePrefix="1" applyNumberFormat="1" applyFont="1" applyBorder="1" applyAlignment="1">
      <alignment horizontal="center" vertical="center"/>
    </xf>
    <xf numFmtId="0" fontId="0" fillId="0" borderId="10" xfId="0" quotePrefix="1" applyFont="1" applyBorder="1" applyAlignment="1">
      <alignment horizontal="center" vertical="center"/>
    </xf>
    <xf numFmtId="0" fontId="15" fillId="36" borderId="10" xfId="0" applyFont="1" applyFill="1" applyBorder="1" applyAlignment="1">
      <alignment vertical="center"/>
    </xf>
    <xf numFmtId="0" fontId="0" fillId="38" borderId="10" xfId="0" applyFill="1" applyBorder="1" applyAlignment="1">
      <alignment vertical="center"/>
    </xf>
    <xf numFmtId="0" fontId="0" fillId="35" borderId="10" xfId="0" applyFill="1" applyBorder="1" applyAlignment="1">
      <alignment vertical="center"/>
    </xf>
    <xf numFmtId="0" fontId="15" fillId="38" borderId="10" xfId="0" applyFont="1" applyFill="1" applyBorder="1" applyAlignment="1">
      <alignment vertical="center"/>
    </xf>
    <xf numFmtId="0" fontId="15" fillId="36" borderId="10" xfId="0" applyFont="1" applyFill="1" applyBorder="1" applyAlignment="1">
      <alignment horizontal="center" vertical="center"/>
    </xf>
    <xf numFmtId="0" fontId="0" fillId="38" borderId="10" xfId="0" applyFill="1" applyBorder="1" applyAlignment="1">
      <alignment horizontal="center" vertical="center"/>
    </xf>
    <xf numFmtId="0" fontId="0" fillId="35" borderId="10" xfId="0" applyFill="1" applyBorder="1" applyAlignment="1">
      <alignment horizontal="center" vertical="center"/>
    </xf>
    <xf numFmtId="0" fontId="15" fillId="38" borderId="10" xfId="0" applyFont="1" applyFill="1" applyBorder="1" applyAlignment="1">
      <alignment horizontal="center" vertical="center"/>
    </xf>
    <xf numFmtId="0" fontId="0" fillId="38" borderId="10" xfId="0" applyFont="1" applyFill="1" applyBorder="1" applyAlignment="1">
      <alignment horizontal="center" vertical="center"/>
    </xf>
    <xf numFmtId="0" fontId="0" fillId="35" borderId="10" xfId="0" applyFont="1" applyFill="1" applyBorder="1" applyAlignment="1">
      <alignment horizontal="center" vertical="center"/>
    </xf>
    <xf numFmtId="0" fontId="35" fillId="0" borderId="0" xfId="0" applyFont="1" applyAlignment="1">
      <alignment vertical="center"/>
    </xf>
    <xf numFmtId="0" fontId="0" fillId="0" borderId="0" xfId="0" applyAlignment="1">
      <alignment vertical="center"/>
    </xf>
    <xf numFmtId="0" fontId="15" fillId="35" borderId="0" xfId="0" applyFont="1" applyFill="1" applyAlignment="1">
      <alignment vertical="center"/>
    </xf>
    <xf numFmtId="0" fontId="0" fillId="35" borderId="0" xfId="0" applyFill="1" applyAlignment="1">
      <alignment vertical="center"/>
    </xf>
    <xf numFmtId="0" fontId="0" fillId="0" borderId="10" xfId="0" applyBorder="1" applyAlignment="1">
      <alignment vertical="center"/>
    </xf>
    <xf numFmtId="0" fontId="0" fillId="0" borderId="10" xfId="0" applyBorder="1" applyAlignment="1">
      <alignment horizontal="center" vertical="center"/>
    </xf>
    <xf numFmtId="0" fontId="15" fillId="0" borderId="10" xfId="0" applyFont="1" applyBorder="1" applyAlignment="1">
      <alignment horizontal="center" vertical="center"/>
    </xf>
    <xf numFmtId="0" fontId="15" fillId="35" borderId="10" xfId="0" applyFont="1" applyFill="1" applyBorder="1" applyAlignment="1">
      <alignment horizontal="center" vertical="center"/>
    </xf>
    <xf numFmtId="0" fontId="15" fillId="0" borderId="0" xfId="0" applyFont="1" applyAlignment="1">
      <alignment vertical="center"/>
    </xf>
    <xf numFmtId="0" fontId="0" fillId="38" borderId="10" xfId="0" applyFill="1" applyBorder="1" applyAlignment="1">
      <alignment vertical="center" wrapText="1"/>
    </xf>
    <xf numFmtId="0" fontId="0" fillId="36" borderId="10" xfId="0" applyFill="1" applyBorder="1" applyAlignment="1">
      <alignment vertical="center"/>
    </xf>
    <xf numFmtId="0" fontId="0" fillId="38" borderId="23" xfId="0" applyFill="1" applyBorder="1" applyAlignment="1">
      <alignment vertical="center"/>
    </xf>
    <xf numFmtId="0" fontId="0" fillId="38" borderId="23" xfId="0" applyFill="1" applyBorder="1" applyAlignment="1">
      <alignment horizontal="center" vertical="center"/>
    </xf>
    <xf numFmtId="0" fontId="0" fillId="35" borderId="23" xfId="0" applyFill="1" applyBorder="1" applyAlignment="1">
      <alignment vertical="center"/>
    </xf>
    <xf numFmtId="0" fontId="0" fillId="35" borderId="23" xfId="0" applyFill="1" applyBorder="1" applyAlignment="1">
      <alignment horizontal="center" vertical="center"/>
    </xf>
    <xf numFmtId="0" fontId="15" fillId="38" borderId="24" xfId="0" applyFont="1" applyFill="1" applyBorder="1" applyAlignment="1">
      <alignment vertical="center"/>
    </xf>
    <xf numFmtId="0" fontId="15" fillId="38" borderId="24" xfId="0" applyFont="1" applyFill="1" applyBorder="1" applyAlignment="1">
      <alignment horizontal="center" vertical="center"/>
    </xf>
    <xf numFmtId="9" fontId="15" fillId="38" borderId="24" xfId="1" applyFont="1" applyFill="1" applyBorder="1" applyAlignment="1">
      <alignment horizontal="center" vertical="center"/>
    </xf>
    <xf numFmtId="0" fontId="37" fillId="0" borderId="0" xfId="0" applyFont="1" applyAlignment="1">
      <alignment vertical="center"/>
    </xf>
    <xf numFmtId="0" fontId="15" fillId="36" borderId="16" xfId="0" applyFont="1" applyFill="1" applyBorder="1" applyAlignment="1">
      <alignment horizontal="center" vertical="center"/>
    </xf>
    <xf numFmtId="0" fontId="15" fillId="36" borderId="12" xfId="0" applyFont="1" applyFill="1" applyBorder="1" applyAlignment="1">
      <alignment horizontal="center" vertical="center"/>
    </xf>
    <xf numFmtId="0" fontId="15" fillId="36" borderId="17" xfId="0" applyFont="1" applyFill="1" applyBorder="1" applyAlignment="1">
      <alignment horizontal="center" vertical="center"/>
    </xf>
    <xf numFmtId="3" fontId="15" fillId="38" borderId="16" xfId="0" applyNumberFormat="1" applyFont="1" applyFill="1" applyBorder="1" applyAlignment="1">
      <alignment horizontal="center" vertical="center"/>
    </xf>
    <xf numFmtId="3" fontId="15" fillId="38" borderId="12" xfId="0" applyNumberFormat="1" applyFont="1" applyFill="1" applyBorder="1" applyAlignment="1">
      <alignment horizontal="center" vertical="center"/>
    </xf>
    <xf numFmtId="3" fontId="15" fillId="38" borderId="17" xfId="0" applyNumberFormat="1" applyFont="1" applyFill="1" applyBorder="1" applyAlignment="1">
      <alignment horizontal="center" vertical="center"/>
    </xf>
    <xf numFmtId="0" fontId="0" fillId="36" borderId="20" xfId="0" applyFill="1" applyBorder="1" applyAlignment="1">
      <alignment vertical="center"/>
    </xf>
    <xf numFmtId="0" fontId="0" fillId="38" borderId="18" xfId="0" applyFill="1" applyBorder="1" applyAlignment="1">
      <alignment vertical="center"/>
    </xf>
    <xf numFmtId="0" fontId="0" fillId="0" borderId="18" xfId="0" applyBorder="1" applyAlignment="1">
      <alignment vertical="center"/>
    </xf>
    <xf numFmtId="9" fontId="0" fillId="0" borderId="23" xfId="1" applyFont="1" applyBorder="1" applyAlignment="1">
      <alignment horizontal="center" vertical="center"/>
    </xf>
    <xf numFmtId="0" fontId="15" fillId="38" borderId="16" xfId="0" applyFont="1" applyFill="1" applyBorder="1" applyAlignment="1">
      <alignment vertical="center"/>
    </xf>
    <xf numFmtId="0" fontId="0" fillId="0" borderId="23" xfId="0" applyFill="1" applyBorder="1" applyAlignment="1">
      <alignment vertical="center"/>
    </xf>
    <xf numFmtId="0" fontId="15" fillId="35" borderId="24" xfId="0" applyFont="1" applyFill="1" applyBorder="1" applyAlignment="1">
      <alignment vertical="center"/>
    </xf>
    <xf numFmtId="0" fontId="0" fillId="36" borderId="22" xfId="0" applyFill="1" applyBorder="1" applyAlignment="1">
      <alignment vertical="center"/>
    </xf>
    <xf numFmtId="0" fontId="0" fillId="36" borderId="24" xfId="0" applyFill="1" applyBorder="1" applyAlignment="1">
      <alignment vertical="center"/>
    </xf>
    <xf numFmtId="0" fontId="0" fillId="36" borderId="17" xfId="0" applyFill="1" applyBorder="1" applyAlignment="1">
      <alignment horizontal="center" vertical="center"/>
    </xf>
    <xf numFmtId="9" fontId="0" fillId="38" borderId="19" xfId="1" applyFont="1" applyFill="1" applyBorder="1" applyAlignment="1">
      <alignment horizontal="center" vertical="center"/>
    </xf>
    <xf numFmtId="9" fontId="0" fillId="35" borderId="19" xfId="1" applyFont="1" applyFill="1" applyBorder="1" applyAlignment="1">
      <alignment horizontal="center" vertical="center"/>
    </xf>
    <xf numFmtId="9" fontId="15" fillId="38" borderId="17" xfId="1" applyFont="1" applyFill="1" applyBorder="1" applyAlignment="1">
      <alignment horizontal="center" vertical="center"/>
    </xf>
    <xf numFmtId="0" fontId="15" fillId="35" borderId="24" xfId="0" applyFont="1" applyFill="1" applyBorder="1" applyAlignment="1">
      <alignment horizontal="center" vertical="center"/>
    </xf>
    <xf numFmtId="9" fontId="15" fillId="35" borderId="24" xfId="1" applyFont="1" applyFill="1" applyBorder="1" applyAlignment="1">
      <alignment horizontal="center" vertical="center"/>
    </xf>
    <xf numFmtId="0" fontId="0" fillId="0" borderId="23" xfId="0" applyBorder="1" applyAlignment="1">
      <alignment vertical="center"/>
    </xf>
    <xf numFmtId="0" fontId="0" fillId="37" borderId="23" xfId="0" applyFill="1" applyBorder="1" applyAlignment="1">
      <alignment vertical="center"/>
    </xf>
    <xf numFmtId="0" fontId="36" fillId="0" borderId="23" xfId="0" applyFont="1" applyBorder="1" applyAlignment="1">
      <alignment vertical="center"/>
    </xf>
    <xf numFmtId="0" fontId="35" fillId="0" borderId="10" xfId="0" applyFont="1" applyBorder="1" applyAlignment="1">
      <alignment vertical="center"/>
    </xf>
    <xf numFmtId="164" fontId="16" fillId="0" borderId="0" xfId="0" applyNumberFormat="1" applyFont="1" applyAlignment="1">
      <alignment vertical="center"/>
    </xf>
    <xf numFmtId="0" fontId="16" fillId="0" borderId="0" xfId="0" applyFont="1" applyAlignment="1">
      <alignment vertical="center"/>
    </xf>
    <xf numFmtId="9" fontId="0" fillId="0" borderId="0" xfId="1" applyFont="1" applyAlignment="1">
      <alignment vertical="center"/>
    </xf>
    <xf numFmtId="0" fontId="19" fillId="34" borderId="14" xfId="42" applyFont="1" applyFill="1" applyBorder="1" applyAlignment="1">
      <alignment horizontal="center" vertical="center" wrapText="1"/>
    </xf>
    <xf numFmtId="0" fontId="15" fillId="35" borderId="10" xfId="0" applyFont="1" applyFill="1" applyBorder="1" applyAlignment="1">
      <alignment vertical="center"/>
    </xf>
    <xf numFmtId="0" fontId="0" fillId="38" borderId="23" xfId="0" applyFill="1" applyBorder="1" applyAlignment="1">
      <alignment vertical="center" wrapText="1"/>
    </xf>
    <xf numFmtId="0" fontId="0" fillId="35" borderId="23" xfId="0" applyFill="1" applyBorder="1" applyAlignment="1">
      <alignment vertical="center" wrapText="1"/>
    </xf>
    <xf numFmtId="0" fontId="0" fillId="35" borderId="0" xfId="0" applyFill="1" applyAlignment="1">
      <alignment horizontal="center" vertical="center"/>
    </xf>
    <xf numFmtId="168" fontId="41" fillId="38" borderId="23" xfId="0" applyNumberFormat="1" applyFont="1" applyFill="1" applyBorder="1" applyAlignment="1">
      <alignment horizontal="center" vertical="center"/>
    </xf>
    <xf numFmtId="168" fontId="41" fillId="0" borderId="23" xfId="0" applyNumberFormat="1" applyFont="1" applyFill="1" applyBorder="1" applyAlignment="1">
      <alignment horizontal="center" vertical="center"/>
    </xf>
    <xf numFmtId="0" fontId="0" fillId="39" borderId="22" xfId="0" applyFill="1" applyBorder="1" applyAlignment="1">
      <alignment vertical="center"/>
    </xf>
    <xf numFmtId="0" fontId="0" fillId="39" borderId="24" xfId="0" applyFill="1" applyBorder="1" applyAlignment="1">
      <alignment vertical="center"/>
    </xf>
    <xf numFmtId="0" fontId="15" fillId="39" borderId="16" xfId="0" applyFont="1" applyFill="1" applyBorder="1" applyAlignment="1">
      <alignment horizontal="center" vertical="center"/>
    </xf>
    <xf numFmtId="0" fontId="0" fillId="39" borderId="17" xfId="0" applyFill="1" applyBorder="1" applyAlignment="1">
      <alignment horizontal="center" vertical="center"/>
    </xf>
    <xf numFmtId="9" fontId="0" fillId="38" borderId="18" xfId="0" applyNumberFormat="1" applyFill="1" applyBorder="1" applyAlignment="1">
      <alignment horizontal="center" vertical="center"/>
    </xf>
    <xf numFmtId="168" fontId="0" fillId="38" borderId="23" xfId="0" applyNumberFormat="1" applyFill="1" applyBorder="1" applyAlignment="1">
      <alignment horizontal="center" vertical="center"/>
    </xf>
    <xf numFmtId="9" fontId="0" fillId="35" borderId="18" xfId="0" applyNumberFormat="1" applyFill="1" applyBorder="1" applyAlignment="1">
      <alignment horizontal="center" vertical="center"/>
    </xf>
    <xf numFmtId="168" fontId="0" fillId="35" borderId="23" xfId="0" applyNumberFormat="1" applyFill="1" applyBorder="1" applyAlignment="1">
      <alignment horizontal="center" vertical="center"/>
    </xf>
    <xf numFmtId="9" fontId="15" fillId="35" borderId="16" xfId="0" applyNumberFormat="1" applyFont="1" applyFill="1" applyBorder="1" applyAlignment="1">
      <alignment horizontal="center" vertical="center"/>
    </xf>
    <xf numFmtId="168" fontId="0" fillId="35" borderId="24" xfId="0" applyNumberFormat="1" applyFill="1" applyBorder="1" applyAlignment="1">
      <alignment horizontal="center" vertical="center"/>
    </xf>
    <xf numFmtId="3" fontId="0" fillId="38" borderId="19" xfId="0" applyNumberFormat="1" applyFont="1" applyFill="1" applyBorder="1" applyAlignment="1">
      <alignment horizontal="center" vertical="center"/>
    </xf>
    <xf numFmtId="3" fontId="0" fillId="35" borderId="19" xfId="0" applyNumberFormat="1" applyFont="1" applyFill="1" applyBorder="1" applyAlignment="1">
      <alignment horizontal="center" vertical="center"/>
    </xf>
    <xf numFmtId="0" fontId="0" fillId="35" borderId="19" xfId="0" applyFill="1" applyBorder="1" applyAlignment="1">
      <alignment horizontal="center" vertical="center"/>
    </xf>
    <xf numFmtId="0" fontId="0" fillId="38" borderId="19" xfId="0" applyFill="1" applyBorder="1" applyAlignment="1">
      <alignment horizontal="center" vertical="center"/>
    </xf>
    <xf numFmtId="0" fontId="0" fillId="35" borderId="24" xfId="0" applyFill="1" applyBorder="1" applyAlignment="1">
      <alignment vertical="center"/>
    </xf>
    <xf numFmtId="0" fontId="0" fillId="35" borderId="16" xfId="0" applyFill="1" applyBorder="1" applyAlignment="1">
      <alignment vertical="center"/>
    </xf>
    <xf numFmtId="0" fontId="0" fillId="35" borderId="16" xfId="0" applyFill="1" applyBorder="1" applyAlignment="1">
      <alignment horizontal="center" vertical="center"/>
    </xf>
    <xf numFmtId="0" fontId="0" fillId="35" borderId="24" xfId="0" applyFill="1" applyBorder="1" applyAlignment="1">
      <alignment horizontal="center" vertical="center"/>
    </xf>
    <xf numFmtId="0" fontId="0" fillId="38" borderId="23" xfId="0" applyNumberFormat="1" applyFill="1" applyBorder="1" applyAlignment="1">
      <alignment vertical="center"/>
    </xf>
    <xf numFmtId="9" fontId="0" fillId="38" borderId="23" xfId="0" applyNumberFormat="1" applyFill="1" applyBorder="1" applyAlignment="1">
      <alignment horizontal="center" vertical="center"/>
    </xf>
    <xf numFmtId="9" fontId="0" fillId="35" borderId="23" xfId="0" applyNumberFormat="1" applyFill="1" applyBorder="1" applyAlignment="1">
      <alignment horizontal="center" vertical="center"/>
    </xf>
    <xf numFmtId="0" fontId="42" fillId="38" borderId="23" xfId="0" applyFont="1" applyFill="1" applyBorder="1" applyAlignment="1">
      <alignment horizontal="center" vertical="center"/>
    </xf>
    <xf numFmtId="0" fontId="42" fillId="35" borderId="23" xfId="0" applyFont="1" applyFill="1" applyBorder="1" applyAlignment="1">
      <alignment horizontal="center" vertical="center"/>
    </xf>
    <xf numFmtId="0" fontId="0" fillId="35" borderId="24" xfId="0" applyFill="1" applyBorder="1" applyAlignment="1">
      <alignment horizontal="right" vertical="center"/>
    </xf>
    <xf numFmtId="3" fontId="15" fillId="35" borderId="24" xfId="0" applyNumberFormat="1" applyFont="1" applyFill="1" applyBorder="1" applyAlignment="1">
      <alignment horizontal="center" vertical="center"/>
    </xf>
    <xf numFmtId="0" fontId="0" fillId="38" borderId="0" xfId="0" applyFill="1" applyAlignment="1">
      <alignment horizontal="center" vertical="center"/>
    </xf>
    <xf numFmtId="3" fontId="0" fillId="38" borderId="23" xfId="169" applyNumberFormat="1" applyFont="1" applyFill="1" applyBorder="1" applyAlignment="1">
      <alignment horizontal="center" vertical="center"/>
    </xf>
    <xf numFmtId="167" fontId="0" fillId="38" borderId="23" xfId="0" applyNumberFormat="1" applyFill="1" applyBorder="1" applyAlignment="1">
      <alignment horizontal="center" vertical="center"/>
    </xf>
    <xf numFmtId="3" fontId="0" fillId="35" borderId="23" xfId="169" applyNumberFormat="1" applyFont="1" applyFill="1" applyBorder="1" applyAlignment="1">
      <alignment horizontal="center" vertical="center"/>
    </xf>
    <xf numFmtId="167" fontId="0" fillId="35" borderId="23" xfId="0" applyNumberFormat="1" applyFill="1" applyBorder="1" applyAlignment="1">
      <alignment horizontal="center" vertical="center"/>
    </xf>
    <xf numFmtId="0" fontId="15" fillId="35" borderId="11" xfId="0" applyFont="1" applyFill="1" applyBorder="1" applyAlignment="1">
      <alignment horizontal="center" vertical="center"/>
    </xf>
    <xf numFmtId="3" fontId="15" fillId="35" borderId="10" xfId="169" applyNumberFormat="1" applyFont="1" applyFill="1" applyBorder="1" applyAlignment="1">
      <alignment horizontal="center" vertical="center"/>
    </xf>
    <xf numFmtId="167" fontId="15" fillId="35" borderId="10" xfId="0" applyNumberFormat="1" applyFont="1" applyFill="1" applyBorder="1" applyAlignment="1">
      <alignment horizontal="center" vertical="center"/>
    </xf>
    <xf numFmtId="0" fontId="0" fillId="0" borderId="0" xfId="0" applyBorder="1" applyAlignment="1">
      <alignment vertical="center"/>
    </xf>
    <xf numFmtId="3" fontId="15" fillId="0" borderId="0" xfId="0" applyNumberFormat="1" applyFont="1" applyBorder="1" applyAlignment="1">
      <alignment vertical="center"/>
    </xf>
    <xf numFmtId="0" fontId="44" fillId="0" borderId="0" xfId="0" applyFont="1"/>
    <xf numFmtId="0" fontId="43" fillId="0" borderId="0" xfId="170" applyAlignment="1">
      <alignment vertical="center"/>
    </xf>
    <xf numFmtId="9" fontId="15" fillId="38" borderId="0" xfId="1" applyFont="1" applyFill="1" applyBorder="1" applyAlignment="1">
      <alignment horizontal="center" vertical="center"/>
    </xf>
    <xf numFmtId="0" fontId="43" fillId="0" borderId="0" xfId="170" applyAlignment="1">
      <alignment vertical="center" wrapText="1"/>
    </xf>
    <xf numFmtId="0" fontId="0" fillId="35" borderId="18" xfId="0" applyFill="1" applyBorder="1" applyAlignment="1">
      <alignment vertical="center"/>
    </xf>
    <xf numFmtId="0" fontId="15" fillId="35" borderId="20" xfId="0" applyFont="1" applyFill="1" applyBorder="1" applyAlignment="1">
      <alignment vertical="center"/>
    </xf>
    <xf numFmtId="0" fontId="0" fillId="0" borderId="20" xfId="0" applyFill="1" applyBorder="1" applyAlignment="1">
      <alignment vertical="center"/>
    </xf>
    <xf numFmtId="0" fontId="0" fillId="38" borderId="20" xfId="0" applyFill="1" applyBorder="1" applyAlignment="1">
      <alignment vertical="center"/>
    </xf>
    <xf numFmtId="0" fontId="15" fillId="38" borderId="20" xfId="0" applyFont="1" applyFill="1" applyBorder="1" applyAlignment="1">
      <alignment vertical="center"/>
    </xf>
    <xf numFmtId="3" fontId="15" fillId="35" borderId="11" xfId="0" applyNumberFormat="1" applyFont="1" applyFill="1" applyBorder="1" applyAlignment="1">
      <alignment horizontal="center" vertical="center"/>
    </xf>
    <xf numFmtId="3" fontId="15" fillId="35" borderId="21" xfId="0" applyNumberFormat="1" applyFont="1" applyFill="1" applyBorder="1" applyAlignment="1">
      <alignment horizontal="center" vertical="center"/>
    </xf>
    <xf numFmtId="0" fontId="45" fillId="0" borderId="0" xfId="0" applyFont="1" applyFill="1" applyBorder="1" applyAlignment="1">
      <alignment horizontal="left"/>
    </xf>
    <xf numFmtId="0" fontId="47" fillId="0" borderId="0" xfId="0" applyFont="1" applyFill="1"/>
    <xf numFmtId="0" fontId="43" fillId="0" borderId="0" xfId="170"/>
    <xf numFmtId="3" fontId="15" fillId="35" borderId="21" xfId="0" applyNumberFormat="1" applyFont="1" applyFill="1" applyBorder="1" applyAlignment="1">
      <alignment vertical="center"/>
    </xf>
    <xf numFmtId="3" fontId="15" fillId="35" borderId="11" xfId="0" applyNumberFormat="1" applyFont="1" applyFill="1" applyBorder="1" applyAlignment="1">
      <alignment vertical="center"/>
    </xf>
    <xf numFmtId="3" fontId="15" fillId="38" borderId="11" xfId="0" applyNumberFormat="1" applyFont="1" applyFill="1" applyBorder="1" applyAlignment="1">
      <alignment vertical="center"/>
    </xf>
    <xf numFmtId="3" fontId="15" fillId="0" borderId="21" xfId="0" applyNumberFormat="1" applyFont="1" applyBorder="1" applyAlignment="1">
      <alignment vertical="center"/>
    </xf>
    <xf numFmtId="3" fontId="15" fillId="0" borderId="11" xfId="0" applyNumberFormat="1" applyFont="1" applyBorder="1" applyAlignment="1">
      <alignment vertical="center"/>
    </xf>
    <xf numFmtId="3" fontId="15" fillId="38" borderId="21" xfId="0" applyNumberFormat="1" applyFont="1" applyFill="1" applyBorder="1" applyAlignment="1">
      <alignment vertical="center"/>
    </xf>
    <xf numFmtId="3" fontId="15" fillId="35" borderId="11" xfId="0" applyNumberFormat="1" applyFont="1" applyFill="1" applyBorder="1" applyAlignment="1">
      <alignment horizontal="center"/>
    </xf>
    <xf numFmtId="3" fontId="15" fillId="35" borderId="21" xfId="0" applyNumberFormat="1" applyFont="1" applyFill="1" applyBorder="1" applyAlignment="1">
      <alignment horizontal="center"/>
    </xf>
    <xf numFmtId="3" fontId="15" fillId="38" borderId="19" xfId="0" applyNumberFormat="1" applyFont="1" applyFill="1" applyBorder="1" applyAlignment="1">
      <alignment horizontal="center"/>
    </xf>
    <xf numFmtId="3" fontId="15" fillId="35" borderId="19" xfId="0" applyNumberFormat="1" applyFont="1" applyFill="1" applyBorder="1" applyAlignment="1">
      <alignment horizontal="center"/>
    </xf>
    <xf numFmtId="3" fontId="15" fillId="38" borderId="19" xfId="0" applyNumberFormat="1" applyFont="1" applyFill="1" applyBorder="1" applyAlignment="1">
      <alignment vertical="center"/>
    </xf>
    <xf numFmtId="3" fontId="15" fillId="35" borderId="19" xfId="0" applyNumberFormat="1" applyFont="1" applyFill="1" applyBorder="1" applyAlignment="1">
      <alignment vertical="center"/>
    </xf>
    <xf numFmtId="3" fontId="0" fillId="38" borderId="0" xfId="0" applyNumberFormat="1" applyFill="1" applyBorder="1" applyAlignment="1">
      <alignment vertical="center"/>
    </xf>
    <xf numFmtId="3" fontId="0" fillId="35" borderId="0" xfId="0" applyNumberFormat="1" applyFill="1" applyBorder="1" applyAlignment="1">
      <alignment vertical="center"/>
    </xf>
    <xf numFmtId="0" fontId="15" fillId="36" borderId="11" xfId="0" applyFont="1" applyFill="1" applyBorder="1" applyAlignment="1">
      <alignment horizontal="center" vertical="center"/>
    </xf>
    <xf numFmtId="0" fontId="15" fillId="36" borderId="21" xfId="0" applyFont="1" applyFill="1" applyBorder="1" applyAlignment="1">
      <alignment horizontal="center" vertical="center"/>
    </xf>
    <xf numFmtId="3" fontId="36" fillId="0" borderId="23" xfId="0" applyNumberFormat="1" applyFont="1" applyBorder="1" applyAlignment="1">
      <alignment horizontal="center" vertical="center"/>
    </xf>
    <xf numFmtId="3" fontId="36" fillId="37" borderId="23" xfId="0" applyNumberFormat="1" applyFont="1" applyFill="1" applyBorder="1" applyAlignment="1">
      <alignment horizontal="center" vertical="center"/>
    </xf>
    <xf numFmtId="3" fontId="35" fillId="0" borderId="10"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5" fillId="0" borderId="20" xfId="0" applyNumberFormat="1" applyFont="1" applyBorder="1" applyAlignment="1">
      <alignment horizontal="center" vertical="center"/>
    </xf>
    <xf numFmtId="3" fontId="15" fillId="35" borderId="10" xfId="0" applyNumberFormat="1" applyFont="1" applyFill="1" applyBorder="1" applyAlignment="1">
      <alignment horizontal="center" vertical="center"/>
    </xf>
    <xf numFmtId="3" fontId="0" fillId="35" borderId="23" xfId="0" applyNumberFormat="1" applyFill="1" applyBorder="1" applyAlignment="1">
      <alignment horizontal="center" vertical="center"/>
    </xf>
    <xf numFmtId="3" fontId="15" fillId="38" borderId="24" xfId="0" applyNumberFormat="1" applyFont="1" applyFill="1" applyBorder="1" applyAlignment="1">
      <alignment horizontal="center" vertical="center"/>
    </xf>
    <xf numFmtId="3" fontId="0" fillId="38" borderId="10" xfId="0" applyNumberFormat="1" applyFont="1" applyFill="1" applyBorder="1" applyAlignment="1">
      <alignment horizontal="center" vertical="center"/>
    </xf>
    <xf numFmtId="3" fontId="0" fillId="35" borderId="10" xfId="0" applyNumberFormat="1" applyFont="1" applyFill="1" applyBorder="1" applyAlignment="1">
      <alignment horizontal="center" vertical="center"/>
    </xf>
    <xf numFmtId="3" fontId="0" fillId="38" borderId="0" xfId="0" applyNumberFormat="1" applyFont="1" applyFill="1" applyBorder="1" applyAlignment="1">
      <alignment horizontal="center" vertical="center"/>
    </xf>
    <xf numFmtId="0" fontId="0" fillId="38" borderId="0" xfId="0" applyFont="1" applyFill="1" applyBorder="1" applyAlignment="1">
      <alignment horizontal="center" vertical="center"/>
    </xf>
    <xf numFmtId="3" fontId="15" fillId="38" borderId="19" xfId="0" applyNumberFormat="1" applyFont="1" applyFill="1" applyBorder="1" applyAlignment="1">
      <alignment horizontal="center" vertical="center"/>
    </xf>
    <xf numFmtId="3" fontId="0" fillId="35" borderId="0" xfId="0" applyNumberFormat="1" applyFont="1" applyFill="1" applyBorder="1" applyAlignment="1">
      <alignment horizontal="center" vertical="center"/>
    </xf>
    <xf numFmtId="0" fontId="0" fillId="35" borderId="0" xfId="0" applyFont="1" applyFill="1" applyBorder="1" applyAlignment="1">
      <alignment horizontal="center" vertical="center"/>
    </xf>
    <xf numFmtId="3" fontId="15" fillId="35" borderId="19" xfId="0" applyNumberFormat="1" applyFont="1" applyFill="1" applyBorder="1" applyAlignment="1">
      <alignment horizontal="center" vertical="center"/>
    </xf>
    <xf numFmtId="0" fontId="0" fillId="35" borderId="20" xfId="0" applyFont="1" applyFill="1" applyBorder="1" applyAlignment="1">
      <alignment horizontal="left" vertical="center"/>
    </xf>
    <xf numFmtId="0" fontId="0" fillId="35" borderId="20" xfId="0" applyFont="1" applyFill="1" applyBorder="1" applyAlignment="1">
      <alignment vertical="center"/>
    </xf>
    <xf numFmtId="0" fontId="0" fillId="38" borderId="18" xfId="0" applyFont="1" applyFill="1" applyBorder="1" applyAlignment="1">
      <alignment horizontal="left" vertical="center"/>
    </xf>
    <xf numFmtId="0" fontId="0" fillId="35" borderId="18" xfId="0" applyFont="1" applyFill="1" applyBorder="1" applyAlignment="1">
      <alignment horizontal="left" vertical="center"/>
    </xf>
    <xf numFmtId="3" fontId="0" fillId="38" borderId="0" xfId="0" applyNumberFormat="1" applyFill="1" applyBorder="1" applyAlignment="1">
      <alignment horizontal="center"/>
    </xf>
    <xf numFmtId="3" fontId="0" fillId="38" borderId="0" xfId="0" applyNumberFormat="1" applyFont="1" applyFill="1" applyBorder="1" applyAlignment="1">
      <alignment horizontal="center"/>
    </xf>
    <xf numFmtId="3" fontId="0" fillId="35" borderId="0" xfId="0" applyNumberFormat="1" applyFill="1" applyBorder="1" applyAlignment="1">
      <alignment horizontal="center"/>
    </xf>
    <xf numFmtId="3" fontId="0" fillId="35" borderId="0" xfId="0" applyNumberFormat="1" applyFont="1" applyFill="1" applyBorder="1" applyAlignment="1">
      <alignment horizontal="center"/>
    </xf>
    <xf numFmtId="0" fontId="48" fillId="38" borderId="18" xfId="71" applyFont="1" applyFill="1" applyBorder="1" applyAlignment="1">
      <alignment vertical="center"/>
    </xf>
    <xf numFmtId="3" fontId="48" fillId="38" borderId="0" xfId="71" applyNumberFormat="1" applyFont="1" applyFill="1" applyBorder="1" applyAlignment="1">
      <alignment vertical="center"/>
    </xf>
    <xf numFmtId="3" fontId="49" fillId="38" borderId="19" xfId="71" applyNumberFormat="1" applyFont="1" applyFill="1" applyBorder="1" applyAlignment="1">
      <alignment vertical="center"/>
    </xf>
    <xf numFmtId="0" fontId="48" fillId="35" borderId="18" xfId="71" applyFont="1" applyFill="1" applyBorder="1" applyAlignment="1">
      <alignment vertical="center"/>
    </xf>
    <xf numFmtId="3" fontId="48" fillId="35" borderId="0" xfId="71" applyNumberFormat="1" applyFont="1" applyFill="1" applyBorder="1" applyAlignment="1">
      <alignment vertical="center"/>
    </xf>
    <xf numFmtId="3" fontId="49" fillId="35" borderId="19" xfId="71" applyNumberFormat="1" applyFont="1" applyFill="1" applyBorder="1" applyAlignment="1">
      <alignment vertical="center"/>
    </xf>
    <xf numFmtId="0" fontId="48" fillId="38" borderId="20" xfId="71" applyFont="1" applyFill="1" applyBorder="1" applyAlignment="1">
      <alignment vertical="center"/>
    </xf>
    <xf numFmtId="3" fontId="49" fillId="38" borderId="11" xfId="71" applyNumberFormat="1" applyFont="1" applyFill="1" applyBorder="1" applyAlignment="1">
      <alignment vertical="center"/>
    </xf>
    <xf numFmtId="0" fontId="0" fillId="38" borderId="0" xfId="0" applyFill="1" applyBorder="1" applyAlignment="1">
      <alignment vertical="center"/>
    </xf>
    <xf numFmtId="0" fontId="0" fillId="35" borderId="0" xfId="0" applyFill="1" applyBorder="1" applyAlignment="1">
      <alignment vertical="center"/>
    </xf>
    <xf numFmtId="0" fontId="15" fillId="35" borderId="11" xfId="0" applyFont="1" applyFill="1" applyBorder="1" applyAlignment="1">
      <alignment vertical="center"/>
    </xf>
    <xf numFmtId="0" fontId="18" fillId="36" borderId="20" xfId="44" applyFont="1" applyFill="1" applyBorder="1" applyAlignment="1">
      <alignment horizontal="center" vertical="center"/>
    </xf>
    <xf numFmtId="0" fontId="18" fillId="36" borderId="11" xfId="44" applyFont="1" applyFill="1" applyBorder="1" applyAlignment="1">
      <alignment horizontal="center" vertical="center" wrapText="1"/>
    </xf>
    <xf numFmtId="0" fontId="49" fillId="36" borderId="11" xfId="44" applyFont="1" applyFill="1" applyBorder="1" applyAlignment="1">
      <alignment horizontal="center" vertical="center" wrapText="1"/>
    </xf>
    <xf numFmtId="0" fontId="49" fillId="36" borderId="21" xfId="44" applyFont="1" applyFill="1" applyBorder="1" applyAlignment="1">
      <alignment horizontal="center" vertical="center" wrapText="1"/>
    </xf>
    <xf numFmtId="0" fontId="15" fillId="36" borderId="20" xfId="0" applyFont="1" applyFill="1" applyBorder="1" applyAlignment="1">
      <alignment vertical="center"/>
    </xf>
    <xf numFmtId="0" fontId="15" fillId="36" borderId="11" xfId="0" applyFont="1" applyFill="1" applyBorder="1" applyAlignment="1">
      <alignment horizontal="center"/>
    </xf>
    <xf numFmtId="0" fontId="15" fillId="36" borderId="21" xfId="0" applyFont="1" applyFill="1" applyBorder="1" applyAlignment="1">
      <alignment horizontal="center"/>
    </xf>
    <xf numFmtId="0" fontId="49" fillId="36" borderId="20" xfId="71" applyFont="1" applyFill="1" applyBorder="1" applyAlignment="1">
      <alignment vertical="center"/>
    </xf>
    <xf numFmtId="0" fontId="49" fillId="36" borderId="11" xfId="71" applyFont="1" applyFill="1" applyBorder="1" applyAlignment="1">
      <alignment horizontal="center" vertical="center"/>
    </xf>
    <xf numFmtId="0" fontId="49" fillId="36" borderId="21" xfId="71" applyFont="1" applyFill="1" applyBorder="1" applyAlignment="1">
      <alignment horizontal="center" vertical="center"/>
    </xf>
    <xf numFmtId="0" fontId="15" fillId="36" borderId="11" xfId="0" applyFont="1" applyFill="1" applyBorder="1" applyAlignment="1">
      <alignment vertical="center"/>
    </xf>
    <xf numFmtId="0" fontId="48" fillId="39" borderId="25" xfId="0" applyFont="1" applyFill="1" applyBorder="1" applyAlignment="1">
      <alignment horizontal="center" vertical="top" wrapText="1"/>
    </xf>
    <xf numFmtId="0" fontId="48" fillId="36" borderId="26" xfId="0" applyFont="1" applyFill="1" applyBorder="1" applyAlignment="1">
      <alignment horizontal="center"/>
    </xf>
    <xf numFmtId="9" fontId="48" fillId="36" borderId="0" xfId="1" applyFont="1" applyFill="1" applyBorder="1" applyAlignment="1">
      <alignment horizontal="center"/>
    </xf>
    <xf numFmtId="0" fontId="48" fillId="0" borderId="0" xfId="0" applyFont="1" applyBorder="1" applyAlignment="1">
      <alignment horizontal="center"/>
    </xf>
    <xf numFmtId="9" fontId="48" fillId="0" borderId="0" xfId="1" applyFont="1" applyBorder="1" applyAlignment="1">
      <alignment horizontal="center"/>
    </xf>
    <xf numFmtId="0" fontId="48" fillId="36" borderId="0" xfId="0" applyFont="1" applyFill="1" applyBorder="1" applyAlignment="1">
      <alignment horizontal="center"/>
    </xf>
    <xf numFmtId="0" fontId="48" fillId="39" borderId="0" xfId="0" applyFont="1" applyFill="1" applyBorder="1" applyAlignment="1">
      <alignment horizontal="center" vertical="center" wrapText="1"/>
    </xf>
    <xf numFmtId="0" fontId="48" fillId="38" borderId="27" xfId="0" applyFont="1" applyFill="1" applyBorder="1" applyAlignment="1">
      <alignment horizontal="center" wrapText="1"/>
    </xf>
    <xf numFmtId="9" fontId="48" fillId="38" borderId="27" xfId="1" applyFont="1" applyFill="1" applyBorder="1" applyAlignment="1">
      <alignment horizontal="center" vertical="center"/>
    </xf>
    <xf numFmtId="0" fontId="49" fillId="39" borderId="25" xfId="0" applyFont="1" applyFill="1" applyBorder="1" applyAlignment="1">
      <alignment horizontal="center" vertical="top"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35" fillId="0" borderId="0" xfId="0" applyFont="1"/>
    <xf numFmtId="0" fontId="50" fillId="0" borderId="0" xfId="71" applyFont="1" applyAlignment="1">
      <alignment vertical="center"/>
    </xf>
    <xf numFmtId="0" fontId="18" fillId="34" borderId="14" xfId="42" applyFont="1" applyFill="1" applyBorder="1" applyAlignment="1">
      <alignment horizontal="center" vertical="center" wrapText="1"/>
    </xf>
    <xf numFmtId="0" fontId="18" fillId="34" borderId="15" xfId="42" applyFont="1" applyFill="1" applyBorder="1" applyAlignment="1">
      <alignment horizontal="center" vertical="center" wrapText="1"/>
    </xf>
    <xf numFmtId="0" fontId="19" fillId="34" borderId="22" xfId="42" applyFont="1" applyFill="1" applyBorder="1" applyAlignment="1">
      <alignment horizontal="center" vertical="center" wrapText="1"/>
    </xf>
    <xf numFmtId="0" fontId="19" fillId="34" borderId="24" xfId="42" applyFont="1" applyFill="1" applyBorder="1" applyAlignment="1">
      <alignment horizontal="center" vertical="center" wrapText="1"/>
    </xf>
    <xf numFmtId="0" fontId="19" fillId="34" borderId="23" xfId="42" applyFont="1" applyFill="1" applyBorder="1" applyAlignment="1">
      <alignment horizontal="center" vertical="center" wrapText="1"/>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22" xfId="0" applyFont="1" applyBorder="1" applyAlignment="1">
      <alignment horizontal="center" vertical="center"/>
    </xf>
    <xf numFmtId="0" fontId="15" fillId="0" borderId="24" xfId="0" applyFont="1" applyBorder="1" applyAlignment="1">
      <alignment horizontal="center" vertical="center"/>
    </xf>
    <xf numFmtId="0" fontId="0" fillId="36" borderId="22" xfId="0" applyFill="1" applyBorder="1" applyAlignment="1">
      <alignment horizontal="center" vertical="center"/>
    </xf>
    <xf numFmtId="0" fontId="0" fillId="36" borderId="24" xfId="0" applyFill="1" applyBorder="1" applyAlignment="1">
      <alignment horizontal="center" vertical="center"/>
    </xf>
    <xf numFmtId="0" fontId="15" fillId="36" borderId="14" xfId="0" applyFont="1" applyFill="1" applyBorder="1" applyAlignment="1">
      <alignment horizontal="center" vertical="center"/>
    </xf>
    <xf numFmtId="0" fontId="15" fillId="36" borderId="13" xfId="0" applyFont="1" applyFill="1" applyBorder="1" applyAlignment="1">
      <alignment horizontal="center" vertical="center"/>
    </xf>
    <xf numFmtId="0" fontId="15" fillId="36" borderId="15" xfId="0" applyFont="1" applyFill="1" applyBorder="1" applyAlignment="1">
      <alignment horizontal="center" vertical="center"/>
    </xf>
    <xf numFmtId="0" fontId="15" fillId="36" borderId="14" xfId="0" applyFont="1" applyFill="1" applyBorder="1" applyAlignment="1">
      <alignment horizontal="center" vertical="center" wrapText="1"/>
    </xf>
    <xf numFmtId="0" fontId="15" fillId="36" borderId="15" xfId="0" applyFont="1" applyFill="1" applyBorder="1" applyAlignment="1">
      <alignment horizontal="center" vertical="center" wrapText="1"/>
    </xf>
    <xf numFmtId="0" fontId="15" fillId="36" borderId="20" xfId="0" applyFont="1" applyFill="1" applyBorder="1" applyAlignment="1">
      <alignment horizontal="center" vertical="center" wrapText="1"/>
    </xf>
    <xf numFmtId="0" fontId="15" fillId="36" borderId="21" xfId="0" applyFont="1" applyFill="1" applyBorder="1" applyAlignment="1">
      <alignment horizontal="center" vertical="center" wrapText="1"/>
    </xf>
    <xf numFmtId="0" fontId="15" fillId="36" borderId="20" xfId="0" applyFont="1" applyFill="1" applyBorder="1" applyAlignment="1">
      <alignment horizontal="center" vertical="center"/>
    </xf>
    <xf numFmtId="0" fontId="15" fillId="36" borderId="11" xfId="0" applyFont="1" applyFill="1" applyBorder="1" applyAlignment="1">
      <alignment horizontal="center" vertical="center"/>
    </xf>
    <xf numFmtId="0" fontId="15" fillId="36" borderId="21" xfId="0" applyFont="1" applyFill="1" applyBorder="1" applyAlignment="1">
      <alignment horizontal="center" vertical="center"/>
    </xf>
    <xf numFmtId="0" fontId="15" fillId="36" borderId="22" xfId="0" applyFont="1" applyFill="1" applyBorder="1" applyAlignment="1">
      <alignment horizontal="center" vertical="center"/>
    </xf>
    <xf numFmtId="0" fontId="15" fillId="36" borderId="24" xfId="0" applyFont="1" applyFill="1" applyBorder="1" applyAlignment="1">
      <alignment horizontal="center" vertical="center"/>
    </xf>
    <xf numFmtId="16" fontId="0" fillId="0" borderId="16" xfId="0" quotePrefix="1" applyNumberFormat="1" applyFont="1" applyBorder="1" applyAlignment="1">
      <alignment horizontal="left" vertical="center"/>
    </xf>
    <xf numFmtId="16" fontId="0" fillId="0" borderId="17" xfId="0" quotePrefix="1" applyNumberFormat="1" applyFont="1" applyBorder="1" applyAlignment="1">
      <alignment horizontal="left" vertical="center"/>
    </xf>
    <xf numFmtId="0" fontId="0" fillId="0" borderId="20" xfId="0" quotePrefix="1" applyFont="1" applyFill="1" applyBorder="1" applyAlignment="1">
      <alignment horizontal="left" vertical="center"/>
    </xf>
    <xf numFmtId="0" fontId="0" fillId="0" borderId="21" xfId="0" quotePrefix="1" applyFont="1" applyFill="1" applyBorder="1" applyAlignment="1">
      <alignment horizontal="left" vertical="center"/>
    </xf>
    <xf numFmtId="0" fontId="15" fillId="35" borderId="12" xfId="0" applyFont="1" applyFill="1" applyBorder="1" applyAlignment="1">
      <alignment horizontal="center" vertical="center"/>
    </xf>
    <xf numFmtId="0" fontId="15" fillId="36" borderId="22" xfId="0" applyFont="1" applyFill="1" applyBorder="1" applyAlignment="1">
      <alignment horizontal="center" vertical="center" wrapText="1"/>
    </xf>
    <xf numFmtId="0" fontId="15" fillId="36" borderId="24" xfId="0" applyFont="1" applyFill="1" applyBorder="1" applyAlignment="1">
      <alignment horizontal="center" vertical="center" wrapText="1"/>
    </xf>
    <xf numFmtId="0" fontId="15" fillId="39" borderId="14" xfId="0" applyFont="1" applyFill="1" applyBorder="1" applyAlignment="1">
      <alignment horizontal="center" vertical="center"/>
    </xf>
    <xf numFmtId="0" fontId="15" fillId="39" borderId="15" xfId="0" applyFont="1" applyFill="1" applyBorder="1" applyAlignment="1">
      <alignment horizontal="center" vertical="center"/>
    </xf>
    <xf numFmtId="0" fontId="15" fillId="39" borderId="22" xfId="0" applyFont="1" applyFill="1" applyBorder="1" applyAlignment="1">
      <alignment horizontal="center" vertical="center" wrapText="1"/>
    </xf>
    <xf numFmtId="0" fontId="15" fillId="39" borderId="24" xfId="0" applyFont="1" applyFill="1" applyBorder="1" applyAlignment="1">
      <alignment horizontal="center" vertical="center"/>
    </xf>
    <xf numFmtId="0" fontId="46" fillId="35" borderId="0" xfId="0" applyFont="1" applyFill="1" applyAlignment="1">
      <alignment horizontal="left" wrapText="1"/>
    </xf>
    <xf numFmtId="0" fontId="48" fillId="39" borderId="26" xfId="0" applyFont="1" applyFill="1" applyBorder="1" applyAlignment="1">
      <alignment horizontal="center" vertical="center" wrapText="1"/>
    </xf>
    <xf numFmtId="0" fontId="48" fillId="39" borderId="0" xfId="0" applyFont="1" applyFill="1" applyBorder="1" applyAlignment="1">
      <alignment horizontal="center" vertical="center" wrapText="1"/>
    </xf>
  </cellXfs>
  <cellStyles count="18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f1" xfId="48"/>
    <cellStyle name="cf2" xfId="49"/>
    <cellStyle name="cf3" xfId="50"/>
    <cellStyle name="Check Cell" xfId="13" builtinId="23" customBuiltin="1"/>
    <cellStyle name="Comma" xfId="169" builtinId="3"/>
    <cellStyle name="Comma 2" xfId="51"/>
    <cellStyle name="Comma 2 2" xfId="72"/>
    <cellStyle name="Comma 2 2 2" xfId="78"/>
    <cellStyle name="Comma 2 2 3" xfId="118"/>
    <cellStyle name="Comma 2 3" xfId="77"/>
    <cellStyle name="Comma 2 4" xfId="104"/>
    <cellStyle name="Comma 2 5" xfId="152"/>
    <cellStyle name="Comma 2 6" xfId="171"/>
    <cellStyle name="Comma 3" xfId="52"/>
    <cellStyle name="Comma 4" xfId="97"/>
    <cellStyle name="Comma 5" xfId="146"/>
    <cellStyle name="Comma 6" xfId="147"/>
    <cellStyle name="Comma 6 2" xfId="158"/>
    <cellStyle name="Comma 6 3" xfId="159"/>
    <cellStyle name="Comma 7" xfId="148"/>
    <cellStyle name="Currency 2" xfId="174"/>
    <cellStyle name="Currency 2 2" xfId="182"/>
    <cellStyle name="Currency 3" xfId="181"/>
    <cellStyle name="Explanatory Text" xfId="16" builtinId="53" customBuiltin="1"/>
    <cellStyle name="Good" xfId="6" builtinId="26" customBuiltin="1"/>
    <cellStyle name="Graphics" xfId="53"/>
    <cellStyle name="Heading 1" xfId="2" builtinId="16" customBuiltin="1"/>
    <cellStyle name="Heading 2" xfId="3" builtinId="17" customBuiltin="1"/>
    <cellStyle name="Heading 3" xfId="4" builtinId="18" customBuiltin="1"/>
    <cellStyle name="Heading 4" xfId="5" builtinId="19" customBuiltin="1"/>
    <cellStyle name="Hyperlink" xfId="170" builtinId="8"/>
    <cellStyle name="Hyperlink 2" xfId="54"/>
    <cellStyle name="Hyperlink 2 2" xfId="64"/>
    <cellStyle name="Hyperlink 2 2 2" xfId="80"/>
    <cellStyle name="Hyperlink 2 2 3" xfId="110"/>
    <cellStyle name="Hyperlink 2 2 4" xfId="161"/>
    <cellStyle name="Hyperlink 2 3" xfId="79"/>
    <cellStyle name="Hyperlink 2 3 2" xfId="162"/>
    <cellStyle name="Hyperlink 2 4" xfId="105"/>
    <cellStyle name="Hyperlink 2 5" xfId="153"/>
    <cellStyle name="Hyperlink 3" xfId="55"/>
    <cellStyle name="Hyperlink 3 2" xfId="74"/>
    <cellStyle name="Hyperlink 3 2 2" xfId="81"/>
    <cellStyle name="Hyperlink 3 2 3" xfId="120"/>
    <cellStyle name="Hyperlink 3 3" xfId="154"/>
    <cellStyle name="Hyperlink 3 4" xfId="163"/>
    <cellStyle name="Hyperlink 4" xfId="98"/>
    <cellStyle name="Hyperlink 4 2" xfId="167"/>
    <cellStyle name="Hyperlink 5" xfId="165"/>
    <cellStyle name="Hyperlink 6" xfId="43"/>
    <cellStyle name="Input" xfId="9" builtinId="20" customBuiltin="1"/>
    <cellStyle name="Linked Cell" xfId="12" builtinId="24" customBuiltin="1"/>
    <cellStyle name="Neutral" xfId="8" builtinId="28" customBuiltin="1"/>
    <cellStyle name="Normal" xfId="0" builtinId="0"/>
    <cellStyle name="Normal 10" xfId="179"/>
    <cellStyle name="Normal 10 4" xfId="73"/>
    <cellStyle name="Normal 10 4 2" xfId="82"/>
    <cellStyle name="Normal 10 4 3" xfId="119"/>
    <cellStyle name="Normal 11" xfId="180"/>
    <cellStyle name="Normal 2" xfId="45"/>
    <cellStyle name="Normal 2 2" xfId="56"/>
    <cellStyle name="Normal 2 2 2" xfId="69"/>
    <cellStyle name="Normal 2 2 2 2" xfId="83"/>
    <cellStyle name="Normal 2 2 2 3" xfId="115"/>
    <cellStyle name="Normal 2 2 2 4" xfId="140"/>
    <cellStyle name="Normal 2 2 2 5" xfId="124"/>
    <cellStyle name="Normal 2 2 3" xfId="134"/>
    <cellStyle name="Normal 2 2 3 2" xfId="155"/>
    <cellStyle name="Normal 2 3" xfId="57"/>
    <cellStyle name="Normal 2 3 2" xfId="84"/>
    <cellStyle name="Normal 2 3 2 2" xfId="166"/>
    <cellStyle name="Normal 2 3 3" xfId="106"/>
    <cellStyle name="Normal 2 3 4" xfId="164"/>
    <cellStyle name="Normal 2 3 5" xfId="172"/>
    <cellStyle name="Normal 2 4" xfId="58"/>
    <cellStyle name="Normal 2 4 2" xfId="85"/>
    <cellStyle name="Normal 2 4 3" xfId="107"/>
    <cellStyle name="Normal 2 4 4" xfId="176"/>
    <cellStyle name="Normal 2 5" xfId="67"/>
    <cellStyle name="Normal 2 5 2" xfId="86"/>
    <cellStyle name="Normal 2 5 3" xfId="113"/>
    <cellStyle name="Normal 2 5 4" xfId="138"/>
    <cellStyle name="Normal 2 5 5" xfId="123"/>
    <cellStyle name="Normal 2 6" xfId="101"/>
    <cellStyle name="Normal 2 6 2" xfId="144"/>
    <cellStyle name="Normal 2 6 3" xfId="132"/>
    <cellStyle name="Normal 2 7" xfId="149"/>
    <cellStyle name="Normal 3" xfId="46"/>
    <cellStyle name="Normal 3 2" xfId="59"/>
    <cellStyle name="Normal 3 2 2" xfId="70"/>
    <cellStyle name="Normal 3 2 2 2" xfId="87"/>
    <cellStyle name="Normal 3 2 2 3" xfId="116"/>
    <cellStyle name="Normal 3 2 3" xfId="156"/>
    <cellStyle name="Normal 3 3" xfId="60"/>
    <cellStyle name="Normal 3 3 2" xfId="88"/>
    <cellStyle name="Normal 3 3 3" xfId="108"/>
    <cellStyle name="Normal 3 3 4" xfId="177"/>
    <cellStyle name="Normal 3 4" xfId="61"/>
    <cellStyle name="Normal 3 4 2" xfId="89"/>
    <cellStyle name="Normal 3 4 3" xfId="109"/>
    <cellStyle name="Normal 3 5" xfId="68"/>
    <cellStyle name="Normal 3 5 2" xfId="90"/>
    <cellStyle name="Normal 3 5 3" xfId="114"/>
    <cellStyle name="Normal 3 5 4" xfId="139"/>
    <cellStyle name="Normal 3 5 5" xfId="125"/>
    <cellStyle name="Normal 3 6" xfId="102"/>
    <cellStyle name="Normal 3 6 2" xfId="145"/>
    <cellStyle name="Normal 3 6 3" xfId="133"/>
    <cellStyle name="Normal 3 7" xfId="150"/>
    <cellStyle name="Normal 4" xfId="44"/>
    <cellStyle name="Normal 4 2" xfId="62"/>
    <cellStyle name="Normal 4 2 2" xfId="66"/>
    <cellStyle name="Normal 4 2 2 2" xfId="91"/>
    <cellStyle name="Normal 4 2 2 3" xfId="112"/>
    <cellStyle name="Normal 4 2 2 4" xfId="137"/>
    <cellStyle name="Normal 4 2 2 5" xfId="126"/>
    <cellStyle name="Normal 4 2 3" xfId="131"/>
    <cellStyle name="Normal 4 2 3 2" xfId="157"/>
    <cellStyle name="Normal 4 3" xfId="65"/>
    <cellStyle name="Normal 4 3 2" xfId="92"/>
    <cellStyle name="Normal 4 3 3" xfId="111"/>
    <cellStyle name="Normal 4 4" xfId="100"/>
    <cellStyle name="Normal 5" xfId="47"/>
    <cellStyle name="Normal 5 2" xfId="71"/>
    <cellStyle name="Normal 5 2 2" xfId="94"/>
    <cellStyle name="Normal 5 2 3" xfId="117"/>
    <cellStyle name="Normal 5 2 4" xfId="141"/>
    <cellStyle name="Normal 5 2 5" xfId="127"/>
    <cellStyle name="Normal 5 3" xfId="93"/>
    <cellStyle name="Normal 5 3 2" xfId="142"/>
    <cellStyle name="Normal 5 3 3" xfId="135"/>
    <cellStyle name="Normal 5 4" xfId="103"/>
    <cellStyle name="Normal 5 5" xfId="151"/>
    <cellStyle name="Normal 6" xfId="96"/>
    <cellStyle name="Normal 6 2" xfId="75"/>
    <cellStyle name="Normal 6 2 2" xfId="95"/>
    <cellStyle name="Normal 6 2 3" xfId="121"/>
    <cellStyle name="Normal 6 3" xfId="143"/>
    <cellStyle name="Normal 6 4" xfId="128"/>
    <cellStyle name="Normal 7" xfId="76"/>
    <cellStyle name="Normal 7 2" xfId="136"/>
    <cellStyle name="Normal 7 3" xfId="129"/>
    <cellStyle name="Normal 7 4" xfId="173"/>
    <cellStyle name="Normal 8" xfId="130"/>
    <cellStyle name="Normal 8 2" xfId="175"/>
    <cellStyle name="Normal 9" xfId="160"/>
    <cellStyle name="Normal 9 2" xfId="178"/>
    <cellStyle name="Normal_KSI Casualties" xfId="168"/>
    <cellStyle name="Normal_Sheet1" xfId="42"/>
    <cellStyle name="Note" xfId="15" builtinId="10" customBuiltin="1"/>
    <cellStyle name="Output" xfId="10" builtinId="21" customBuiltin="1"/>
    <cellStyle name="Percent" xfId="1" builtinId="5"/>
    <cellStyle name="Percent 2" xfId="63"/>
    <cellStyle name="Percent 3" xfId="99"/>
    <cellStyle name="Title 2" xfId="122"/>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79830405814654E-2"/>
          <c:y val="5.0925925925925923E-2"/>
          <c:w val="0.89864324651726224"/>
          <c:h val="0.8416746864975212"/>
        </c:manualLayout>
      </c:layout>
      <c:lineChart>
        <c:grouping val="standard"/>
        <c:varyColors val="0"/>
        <c:ser>
          <c:idx val="0"/>
          <c:order val="0"/>
          <c:spPr>
            <a:ln w="38100" cap="rnd">
              <a:solidFill>
                <a:srgbClr val="002060"/>
              </a:solidFill>
              <a:round/>
            </a:ln>
            <a:effectLst/>
          </c:spPr>
          <c:marker>
            <c:symbol val="none"/>
          </c:marker>
          <c:cat>
            <c:numRef>
              <c:f>'1. Trend'!$A$5:$A$19</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'1. Trend'!$F$5:$F$19</c:f>
              <c:numCache>
                <c:formatCode>#,##0</c:formatCode>
                <c:ptCount val="15"/>
                <c:pt idx="0">
                  <c:v>250</c:v>
                </c:pt>
                <c:pt idx="1">
                  <c:v>222</c:v>
                </c:pt>
                <c:pt idx="2">
                  <c:v>317</c:v>
                </c:pt>
                <c:pt idx="3">
                  <c:v>253</c:v>
                </c:pt>
                <c:pt idx="4">
                  <c:v>191</c:v>
                </c:pt>
                <c:pt idx="5">
                  <c:v>199</c:v>
                </c:pt>
                <c:pt idx="6">
                  <c:v>141</c:v>
                </c:pt>
                <c:pt idx="7">
                  <c:v>94</c:v>
                </c:pt>
                <c:pt idx="8">
                  <c:v>100</c:v>
                </c:pt>
                <c:pt idx="9">
                  <c:v>90</c:v>
                </c:pt>
                <c:pt idx="10">
                  <c:v>88</c:v>
                </c:pt>
                <c:pt idx="11">
                  <c:v>81</c:v>
                </c:pt>
                <c:pt idx="12">
                  <c:v>93</c:v>
                </c:pt>
                <c:pt idx="13">
                  <c:v>85</c:v>
                </c:pt>
                <c:pt idx="14">
                  <c:v>71</c:v>
                </c:pt>
              </c:numCache>
            </c:numRef>
          </c:val>
          <c:smooth val="0"/>
        </c:ser>
        <c:ser>
          <c:idx val="1"/>
          <c:order val="1"/>
          <c:tx>
            <c:v>baseline</c:v>
          </c:tx>
          <c:spPr>
            <a:ln w="28575" cap="rnd">
              <a:solidFill>
                <a:srgbClr val="FFC000"/>
              </a:solidFill>
              <a:prstDash val="dash"/>
              <a:round/>
            </a:ln>
            <a:effectLst/>
          </c:spPr>
          <c:marker>
            <c:symbol val="none"/>
          </c:marker>
          <c:val>
            <c:numRef>
              <c:f>'1. Trend'!$H$5:$H$19</c:f>
              <c:numCache>
                <c:formatCode>###0</c:formatCode>
                <c:ptCount val="15"/>
                <c:pt idx="0">
                  <c:v>246.6</c:v>
                </c:pt>
                <c:pt idx="1">
                  <c:v>246.6</c:v>
                </c:pt>
                <c:pt idx="2">
                  <c:v>246.6</c:v>
                </c:pt>
                <c:pt idx="3">
                  <c:v>246.6</c:v>
                </c:pt>
                <c:pt idx="4">
                  <c:v>246.6</c:v>
                </c:pt>
                <c:pt idx="5">
                  <c:v>246.6</c:v>
                </c:pt>
                <c:pt idx="6">
                  <c:v>246.6</c:v>
                </c:pt>
                <c:pt idx="7">
                  <c:v>246.6</c:v>
                </c:pt>
                <c:pt idx="8">
                  <c:v>246.6</c:v>
                </c:pt>
                <c:pt idx="9">
                  <c:v>246.6</c:v>
                </c:pt>
                <c:pt idx="10">
                  <c:v>246.6</c:v>
                </c:pt>
                <c:pt idx="11">
                  <c:v>246.6</c:v>
                </c:pt>
                <c:pt idx="12">
                  <c:v>246.6</c:v>
                </c:pt>
                <c:pt idx="13">
                  <c:v>246.6</c:v>
                </c:pt>
                <c:pt idx="14">
                  <c:v>246.6</c:v>
                </c:pt>
              </c:numCache>
            </c:numRef>
          </c:val>
          <c:smooth val="0"/>
        </c:ser>
        <c:dLbls>
          <c:showLegendKey val="0"/>
          <c:showVal val="0"/>
          <c:showCatName val="0"/>
          <c:showSerName val="0"/>
          <c:showPercent val="0"/>
          <c:showBubbleSize val="0"/>
        </c:dLbls>
        <c:smooth val="0"/>
        <c:axId val="35611880"/>
        <c:axId val="35611488"/>
      </c:lineChart>
      <c:catAx>
        <c:axId val="3561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1488"/>
        <c:crosses val="autoZero"/>
        <c:auto val="1"/>
        <c:lblAlgn val="ctr"/>
        <c:lblOffset val="100"/>
        <c:noMultiLvlLbl val="0"/>
      </c:catAx>
      <c:valAx>
        <c:axId val="356114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1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79830405814654E-2"/>
          <c:y val="5.0925925925925923E-2"/>
          <c:w val="0.89864324651726224"/>
          <c:h val="0.8416746864975212"/>
        </c:manualLayout>
      </c:layout>
      <c:lineChart>
        <c:grouping val="standard"/>
        <c:varyColors val="0"/>
        <c:ser>
          <c:idx val="0"/>
          <c:order val="0"/>
          <c:spPr>
            <a:ln w="38100" cap="rnd">
              <a:solidFill>
                <a:srgbClr val="002060"/>
              </a:solidFill>
              <a:round/>
            </a:ln>
            <a:effectLst/>
          </c:spPr>
          <c:marker>
            <c:symbol val="none"/>
          </c:marker>
          <c:cat>
            <c:strRef>
              <c:f>'1. Trend'!$A$25:$A$35</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'1. Trend'!$F$25:$F$35</c:f>
              <c:numCache>
                <c:formatCode>#,##0</c:formatCode>
                <c:ptCount val="11"/>
                <c:pt idx="0">
                  <c:v>246.6</c:v>
                </c:pt>
                <c:pt idx="1">
                  <c:v>236.4</c:v>
                </c:pt>
                <c:pt idx="2">
                  <c:v>220.2</c:v>
                </c:pt>
                <c:pt idx="3">
                  <c:v>175.6</c:v>
                </c:pt>
                <c:pt idx="4">
                  <c:v>145</c:v>
                </c:pt>
                <c:pt idx="5">
                  <c:v>124.8</c:v>
                </c:pt>
                <c:pt idx="6">
                  <c:v>102.6</c:v>
                </c:pt>
                <c:pt idx="7">
                  <c:v>90.6</c:v>
                </c:pt>
                <c:pt idx="8">
                  <c:v>90.4</c:v>
                </c:pt>
                <c:pt idx="9">
                  <c:v>87.4</c:v>
                </c:pt>
                <c:pt idx="10">
                  <c:v>83.6</c:v>
                </c:pt>
              </c:numCache>
            </c:numRef>
          </c:val>
          <c:smooth val="0"/>
        </c:ser>
        <c:ser>
          <c:idx val="1"/>
          <c:order val="1"/>
          <c:spPr>
            <a:ln w="28575" cap="rnd">
              <a:solidFill>
                <a:srgbClr val="FFC000"/>
              </a:solidFill>
              <a:prstDash val="dash"/>
              <a:round/>
            </a:ln>
            <a:effectLst/>
          </c:spPr>
          <c:marker>
            <c:symbol val="none"/>
          </c:marker>
          <c:cat>
            <c:strRef>
              <c:f>'1. Trend'!$A$25:$A$35</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'1. Trend'!$H$25:$H$35</c:f>
              <c:numCache>
                <c:formatCode>###0</c:formatCode>
                <c:ptCount val="11"/>
                <c:pt idx="0">
                  <c:v>246.6</c:v>
                </c:pt>
                <c:pt idx="1">
                  <c:v>246.6</c:v>
                </c:pt>
                <c:pt idx="2">
                  <c:v>246.6</c:v>
                </c:pt>
                <c:pt idx="3">
                  <c:v>246.6</c:v>
                </c:pt>
                <c:pt idx="4">
                  <c:v>246.6</c:v>
                </c:pt>
                <c:pt idx="5">
                  <c:v>246.6</c:v>
                </c:pt>
                <c:pt idx="6">
                  <c:v>246.6</c:v>
                </c:pt>
                <c:pt idx="7">
                  <c:v>246.6</c:v>
                </c:pt>
                <c:pt idx="8">
                  <c:v>246.6</c:v>
                </c:pt>
                <c:pt idx="9">
                  <c:v>246.6</c:v>
                </c:pt>
                <c:pt idx="10">
                  <c:v>246.6</c:v>
                </c:pt>
              </c:numCache>
            </c:numRef>
          </c:val>
          <c:smooth val="0"/>
        </c:ser>
        <c:dLbls>
          <c:showLegendKey val="0"/>
          <c:showVal val="0"/>
          <c:showCatName val="0"/>
          <c:showSerName val="0"/>
          <c:showPercent val="0"/>
          <c:showBubbleSize val="0"/>
        </c:dLbls>
        <c:smooth val="0"/>
        <c:axId val="35614624"/>
        <c:axId val="35615408"/>
      </c:lineChart>
      <c:catAx>
        <c:axId val="356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5408"/>
        <c:crosses val="autoZero"/>
        <c:auto val="1"/>
        <c:lblAlgn val="ctr"/>
        <c:lblOffset val="100"/>
        <c:noMultiLvlLbl val="0"/>
      </c:catAx>
      <c:valAx>
        <c:axId val="3561540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4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38100" cap="rnd">
              <a:solidFill>
                <a:srgbClr val="FFC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Trend'!$A$43:$A$53</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'1. Trend'!$B$43:$B$53</c:f>
              <c:numCache>
                <c:formatCode>0%</c:formatCode>
                <c:ptCount val="11"/>
                <c:pt idx="0">
                  <c:v>0.26751592356687898</c:v>
                </c:pt>
                <c:pt idx="1">
                  <c:v>0.27516778523489932</c:v>
                </c:pt>
                <c:pt idx="2">
                  <c:v>0.29263565891472865</c:v>
                </c:pt>
                <c:pt idx="3">
                  <c:v>0.24944320712694876</c:v>
                </c:pt>
                <c:pt idx="4">
                  <c:v>0.22916666666666669</c:v>
                </c:pt>
                <c:pt idx="5">
                  <c:v>0.18862275449101798</c:v>
                </c:pt>
                <c:pt idx="6">
                  <c:v>0.16778523489932887</c:v>
                </c:pt>
                <c:pt idx="7">
                  <c:v>0.17034700315457416</c:v>
                </c:pt>
                <c:pt idx="8">
                  <c:v>0.16871165644171779</c:v>
                </c:pt>
                <c:pt idx="9">
                  <c:v>0.17595307917888561</c:v>
                </c:pt>
                <c:pt idx="10">
                  <c:v>0.17404129793510326</c:v>
                </c:pt>
              </c:numCache>
            </c:numRef>
          </c:val>
          <c:smooth val="0"/>
        </c:ser>
        <c:ser>
          <c:idx val="1"/>
          <c:order val="1"/>
          <c:spPr>
            <a:ln w="38100" cap="rnd">
              <a:solidFill>
                <a:srgbClr val="00206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Trend'!$A$43:$A$53</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'1. Trend'!$C$43:$C$53</c:f>
              <c:numCache>
                <c:formatCode>0%</c:formatCode>
                <c:ptCount val="11"/>
                <c:pt idx="0">
                  <c:v>0.19175369103348938</c:v>
                </c:pt>
                <c:pt idx="1">
                  <c:v>0.18830928597854235</c:v>
                </c:pt>
                <c:pt idx="2">
                  <c:v>0.18181818181818182</c:v>
                </c:pt>
                <c:pt idx="3">
                  <c:v>0.15829716883653647</c:v>
                </c:pt>
                <c:pt idx="4">
                  <c:v>0.14040114613180515</c:v>
                </c:pt>
                <c:pt idx="5">
                  <c:v>0.13147410358565736</c:v>
                </c:pt>
                <c:pt idx="6">
                  <c:v>0.11745306950786402</c:v>
                </c:pt>
                <c:pt idx="7">
                  <c:v>0.10608880616857218</c:v>
                </c:pt>
                <c:pt idx="8">
                  <c:v>0.10547290116896919</c:v>
                </c:pt>
                <c:pt idx="9">
                  <c:v>0.10061382439284762</c:v>
                </c:pt>
                <c:pt idx="10">
                  <c:v>9.5554964067074796E-2</c:v>
                </c:pt>
              </c:numCache>
            </c:numRef>
          </c:val>
          <c:smooth val="0"/>
        </c:ser>
        <c:dLbls>
          <c:dLblPos val="t"/>
          <c:showLegendKey val="0"/>
          <c:showVal val="1"/>
          <c:showCatName val="0"/>
          <c:showSerName val="0"/>
          <c:showPercent val="0"/>
          <c:showBubbleSize val="0"/>
        </c:dLbls>
        <c:smooth val="0"/>
        <c:axId val="35612272"/>
        <c:axId val="35613056"/>
      </c:lineChart>
      <c:catAx>
        <c:axId val="3561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3056"/>
        <c:crosses val="autoZero"/>
        <c:auto val="1"/>
        <c:lblAlgn val="ctr"/>
        <c:lblOffset val="100"/>
        <c:noMultiLvlLbl val="0"/>
      </c:catAx>
      <c:valAx>
        <c:axId val="356130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2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2060"/>
            </a:solidFill>
            <a:ln>
              <a:noFill/>
            </a:ln>
            <a:effectLst/>
          </c:spPr>
          <c:invertIfNegative val="0"/>
          <c:dPt>
            <c:idx val="1"/>
            <c:invertIfNegative val="0"/>
            <c:bubble3D val="0"/>
            <c:spPr>
              <a:solidFill>
                <a:srgbClr val="FFC000"/>
              </a:solidFill>
              <a:ln>
                <a:noFill/>
              </a:ln>
              <a:effectLst/>
            </c:spPr>
          </c:dPt>
          <c:dLbls>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Causations'!$A$5:$A$14</c:f>
              <c:strCache>
                <c:ptCount val="10"/>
                <c:pt idx="0">
                  <c:v>Inattention or attention diverted</c:v>
                </c:pt>
                <c:pt idx="1">
                  <c:v>Excessive speed having regard to conditions</c:v>
                </c:pt>
                <c:pt idx="2">
                  <c:v>Wrong course/position</c:v>
                </c:pt>
                <c:pt idx="3">
                  <c:v>Impaired by alcohol - driver/rider</c:v>
                </c:pt>
                <c:pt idx="4">
                  <c:v>Turning right without care</c:v>
                </c:pt>
                <c:pt idx="5">
                  <c:v>Emerging from minor road without care</c:v>
                </c:pt>
                <c:pt idx="6">
                  <c:v>Heedless of traffic crossing carriageway</c:v>
                </c:pt>
                <c:pt idx="7">
                  <c:v>Overtaking on offside without care</c:v>
                </c:pt>
                <c:pt idx="8">
                  <c:v>Crossing or entering road junction without care</c:v>
                </c:pt>
                <c:pt idx="9">
                  <c:v>Emerging from private road/entrance without care</c:v>
                </c:pt>
              </c:strCache>
            </c:strRef>
          </c:cat>
          <c:val>
            <c:numRef>
              <c:f>'2. Causations'!$H$5:$H$14</c:f>
              <c:numCache>
                <c:formatCode>0%</c:formatCode>
                <c:ptCount val="10"/>
                <c:pt idx="0">
                  <c:v>5.6041011301409767E-2</c:v>
                </c:pt>
                <c:pt idx="1">
                  <c:v>0.18982742960944596</c:v>
                </c:pt>
                <c:pt idx="2">
                  <c:v>0.15805877114870881</c:v>
                </c:pt>
                <c:pt idx="3">
                  <c:v>0.18228896944588296</c:v>
                </c:pt>
                <c:pt idx="4">
                  <c:v>9.0909090909090912E-2</c:v>
                </c:pt>
                <c:pt idx="5">
                  <c:v>6.0456169277273979E-2</c:v>
                </c:pt>
                <c:pt idx="6">
                  <c:v>0.24970828471411902</c:v>
                </c:pt>
                <c:pt idx="7">
                  <c:v>0.12630117973629423</c:v>
                </c:pt>
                <c:pt idx="8">
                  <c:v>7.32484076433121E-2</c:v>
                </c:pt>
                <c:pt idx="9">
                  <c:v>8.5899513776337116E-2</c:v>
                </c:pt>
              </c:numCache>
            </c:numRef>
          </c:val>
        </c:ser>
        <c:dLbls>
          <c:dLblPos val="ctr"/>
          <c:showLegendKey val="0"/>
          <c:showVal val="1"/>
          <c:showCatName val="0"/>
          <c:showSerName val="0"/>
          <c:showPercent val="0"/>
          <c:showBubbleSize val="0"/>
        </c:dLbls>
        <c:gapWidth val="29"/>
        <c:overlap val="-7"/>
        <c:axId val="35614232"/>
        <c:axId val="35613840"/>
      </c:barChart>
      <c:catAx>
        <c:axId val="35614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13840"/>
        <c:crosses val="autoZero"/>
        <c:auto val="1"/>
        <c:lblAlgn val="ctr"/>
        <c:lblOffset val="100"/>
        <c:noMultiLvlLbl val="0"/>
      </c:catAx>
      <c:valAx>
        <c:axId val="35613840"/>
        <c:scaling>
          <c:orientation val="minMax"/>
        </c:scaling>
        <c:delete val="1"/>
        <c:axPos val="l"/>
        <c:numFmt formatCode="0%" sourceLinked="1"/>
        <c:majorTickMark val="none"/>
        <c:minorTickMark val="none"/>
        <c:tickLblPos val="nextTo"/>
        <c:crossAx val="3561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4406253253915E-2"/>
          <c:y val="5.0925925925925923E-2"/>
          <c:w val="0.82688856095450447"/>
          <c:h val="0.81396617089530476"/>
        </c:manualLayout>
      </c:layout>
      <c:lineChart>
        <c:grouping val="standard"/>
        <c:varyColors val="0"/>
        <c:ser>
          <c:idx val="1"/>
          <c:order val="1"/>
          <c:tx>
            <c:strRef>
              <c:f>'5. KSI Collisions'!$C$37</c:f>
              <c:strCache>
                <c:ptCount val="1"/>
                <c:pt idx="0">
                  <c:v>All KSI Collisions</c:v>
                </c:pt>
              </c:strCache>
            </c:strRef>
          </c:tx>
          <c:spPr>
            <a:ln w="38100" cap="rnd">
              <a:solidFill>
                <a:srgbClr val="FFC000"/>
              </a:solidFill>
              <a:round/>
            </a:ln>
            <a:effectLst/>
          </c:spPr>
          <c:marker>
            <c:symbol val="none"/>
          </c:marker>
          <c:cat>
            <c:strRef>
              <c:f>'5. KSI Collisions'!$A$38:$A$49</c:f>
              <c:strCache>
                <c:ptCount val="12"/>
                <c:pt idx="0">
                  <c:v>0601- 0800</c:v>
                </c:pt>
                <c:pt idx="1">
                  <c:v>0801- 1000</c:v>
                </c:pt>
                <c:pt idx="2">
                  <c:v>1001- 1200</c:v>
                </c:pt>
                <c:pt idx="3">
                  <c:v>1201- 1400</c:v>
                </c:pt>
                <c:pt idx="4">
                  <c:v>1401- 1600</c:v>
                </c:pt>
                <c:pt idx="5">
                  <c:v>1601- 1800</c:v>
                </c:pt>
                <c:pt idx="6">
                  <c:v>1801- 2000</c:v>
                </c:pt>
                <c:pt idx="7">
                  <c:v>2001- 2200</c:v>
                </c:pt>
                <c:pt idx="8">
                  <c:v>2201- 0000</c:v>
                </c:pt>
                <c:pt idx="9">
                  <c:v>0001- 0200</c:v>
                </c:pt>
                <c:pt idx="10">
                  <c:v>0201- 0400</c:v>
                </c:pt>
                <c:pt idx="11">
                  <c:v>0401- 0600</c:v>
                </c:pt>
              </c:strCache>
            </c:strRef>
          </c:cat>
          <c:val>
            <c:numRef>
              <c:f>'5. KSI Collisions'!$C$38:$C$49</c:f>
              <c:numCache>
                <c:formatCode>General</c:formatCode>
                <c:ptCount val="12"/>
                <c:pt idx="0">
                  <c:v>186</c:v>
                </c:pt>
                <c:pt idx="1">
                  <c:v>299</c:v>
                </c:pt>
                <c:pt idx="2">
                  <c:v>308</c:v>
                </c:pt>
                <c:pt idx="3">
                  <c:v>358</c:v>
                </c:pt>
                <c:pt idx="4">
                  <c:v>469</c:v>
                </c:pt>
                <c:pt idx="5">
                  <c:v>552</c:v>
                </c:pt>
                <c:pt idx="6">
                  <c:v>430</c:v>
                </c:pt>
                <c:pt idx="7">
                  <c:v>300</c:v>
                </c:pt>
                <c:pt idx="8">
                  <c:v>194</c:v>
                </c:pt>
                <c:pt idx="9">
                  <c:v>147</c:v>
                </c:pt>
                <c:pt idx="10">
                  <c:v>140</c:v>
                </c:pt>
                <c:pt idx="11">
                  <c:v>44</c:v>
                </c:pt>
              </c:numCache>
            </c:numRef>
          </c:val>
          <c:smooth val="0"/>
        </c:ser>
        <c:dLbls>
          <c:showLegendKey val="0"/>
          <c:showVal val="0"/>
          <c:showCatName val="0"/>
          <c:showSerName val="0"/>
          <c:showPercent val="0"/>
          <c:showBubbleSize val="0"/>
        </c:dLbls>
        <c:marker val="1"/>
        <c:smooth val="0"/>
        <c:axId val="35617760"/>
        <c:axId val="35618152"/>
      </c:lineChart>
      <c:lineChart>
        <c:grouping val="standard"/>
        <c:varyColors val="0"/>
        <c:ser>
          <c:idx val="0"/>
          <c:order val="0"/>
          <c:tx>
            <c:strRef>
              <c:f>'5. KSI Collisions'!$B$37</c:f>
              <c:strCache>
                <c:ptCount val="1"/>
                <c:pt idx="0">
                  <c:v>Speeding KSI Collisions</c:v>
                </c:pt>
              </c:strCache>
            </c:strRef>
          </c:tx>
          <c:spPr>
            <a:ln w="38100" cap="rnd">
              <a:solidFill>
                <a:srgbClr val="002060"/>
              </a:solidFill>
              <a:round/>
            </a:ln>
            <a:effectLst/>
          </c:spPr>
          <c:marker>
            <c:symbol val="none"/>
          </c:marker>
          <c:cat>
            <c:strRef>
              <c:f>'5. KSI Collisions'!$A$38:$A$49</c:f>
              <c:strCache>
                <c:ptCount val="12"/>
                <c:pt idx="0">
                  <c:v>0601- 0800</c:v>
                </c:pt>
                <c:pt idx="1">
                  <c:v>0801- 1000</c:v>
                </c:pt>
                <c:pt idx="2">
                  <c:v>1001- 1200</c:v>
                </c:pt>
                <c:pt idx="3">
                  <c:v>1201- 1400</c:v>
                </c:pt>
                <c:pt idx="4">
                  <c:v>1401- 1600</c:v>
                </c:pt>
                <c:pt idx="5">
                  <c:v>1601- 1800</c:v>
                </c:pt>
                <c:pt idx="6">
                  <c:v>1801- 2000</c:v>
                </c:pt>
                <c:pt idx="7">
                  <c:v>2001- 2200</c:v>
                </c:pt>
                <c:pt idx="8">
                  <c:v>2201- 0000</c:v>
                </c:pt>
                <c:pt idx="9">
                  <c:v>0001- 0200</c:v>
                </c:pt>
                <c:pt idx="10">
                  <c:v>0201- 0400</c:v>
                </c:pt>
                <c:pt idx="11">
                  <c:v>0401- 0600</c:v>
                </c:pt>
              </c:strCache>
            </c:strRef>
          </c:cat>
          <c:val>
            <c:numRef>
              <c:f>'5. KSI Collisions'!$B$38:$B$49</c:f>
              <c:numCache>
                <c:formatCode>General</c:formatCode>
                <c:ptCount val="12"/>
                <c:pt idx="0">
                  <c:v>9</c:v>
                </c:pt>
                <c:pt idx="1">
                  <c:v>22</c:v>
                </c:pt>
                <c:pt idx="2">
                  <c:v>23</c:v>
                </c:pt>
                <c:pt idx="3">
                  <c:v>29</c:v>
                </c:pt>
                <c:pt idx="4">
                  <c:v>31</c:v>
                </c:pt>
                <c:pt idx="5">
                  <c:v>44</c:v>
                </c:pt>
                <c:pt idx="6">
                  <c:v>36</c:v>
                </c:pt>
                <c:pt idx="7">
                  <c:v>38</c:v>
                </c:pt>
                <c:pt idx="8">
                  <c:v>27</c:v>
                </c:pt>
                <c:pt idx="9">
                  <c:v>16</c:v>
                </c:pt>
                <c:pt idx="10">
                  <c:v>19</c:v>
                </c:pt>
                <c:pt idx="11">
                  <c:v>5</c:v>
                </c:pt>
              </c:numCache>
            </c:numRef>
          </c:val>
          <c:smooth val="0"/>
        </c:ser>
        <c:dLbls>
          <c:showLegendKey val="0"/>
          <c:showVal val="0"/>
          <c:showCatName val="0"/>
          <c:showSerName val="0"/>
          <c:showPercent val="0"/>
          <c:showBubbleSize val="0"/>
        </c:dLbls>
        <c:marker val="1"/>
        <c:smooth val="0"/>
        <c:axId val="35616976"/>
        <c:axId val="35616584"/>
      </c:lineChart>
      <c:catAx>
        <c:axId val="35617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18152"/>
        <c:crosses val="autoZero"/>
        <c:auto val="1"/>
        <c:lblAlgn val="ctr"/>
        <c:lblOffset val="100"/>
        <c:noMultiLvlLbl val="0"/>
      </c:catAx>
      <c:valAx>
        <c:axId val="35618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All KSI Collisions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17760"/>
        <c:crosses val="autoZero"/>
        <c:crossBetween val="between"/>
      </c:valAx>
      <c:valAx>
        <c:axId val="35616584"/>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Speeding KSI Collisions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616976"/>
        <c:crosses val="max"/>
        <c:crossBetween val="between"/>
      </c:valAx>
      <c:catAx>
        <c:axId val="35616976"/>
        <c:scaling>
          <c:orientation val="minMax"/>
        </c:scaling>
        <c:delete val="1"/>
        <c:axPos val="b"/>
        <c:numFmt formatCode="General" sourceLinked="1"/>
        <c:majorTickMark val="out"/>
        <c:minorTickMark val="none"/>
        <c:tickLblPos val="nextTo"/>
        <c:crossAx val="35616584"/>
        <c:crosses val="autoZero"/>
        <c:auto val="1"/>
        <c:lblAlgn val="ctr"/>
        <c:lblOffset val="100"/>
        <c:noMultiLvlLbl val="0"/>
      </c:catAx>
      <c:spPr>
        <a:noFill/>
        <a:ln>
          <a:noFill/>
        </a:ln>
        <a:effectLst/>
      </c:spPr>
    </c:plotArea>
    <c:legend>
      <c:legendPos val="b"/>
      <c:layout>
        <c:manualLayout>
          <c:xMode val="edge"/>
          <c:yMode val="edge"/>
          <c:x val="0.66612938088621276"/>
          <c:y val="7.0022601341498986E-2"/>
          <c:w val="0.25871251045739668"/>
          <c:h val="0.2447922134733157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strLit>
              <c:ptCount val="60"/>
              <c:pt idx="0">
                <c:v>2014 January</c:v>
              </c:pt>
              <c:pt idx="1">
                <c:v>2014 February</c:v>
              </c:pt>
              <c:pt idx="2">
                <c:v>2014 March</c:v>
              </c:pt>
              <c:pt idx="3">
                <c:v>2014 April</c:v>
              </c:pt>
              <c:pt idx="4">
                <c:v>2014 May</c:v>
              </c:pt>
              <c:pt idx="5">
                <c:v>2014 June</c:v>
              </c:pt>
              <c:pt idx="6">
                <c:v>2014 July</c:v>
              </c:pt>
              <c:pt idx="7">
                <c:v>2014 August</c:v>
              </c:pt>
              <c:pt idx="8">
                <c:v>2014 September</c:v>
              </c:pt>
              <c:pt idx="9">
                <c:v>2014 October</c:v>
              </c:pt>
              <c:pt idx="10">
                <c:v>2014 November</c:v>
              </c:pt>
              <c:pt idx="11">
                <c:v>2014 December</c:v>
              </c:pt>
              <c:pt idx="12">
                <c:v>2015 January</c:v>
              </c:pt>
              <c:pt idx="13">
                <c:v>2015 February</c:v>
              </c:pt>
              <c:pt idx="14">
                <c:v>2015 March</c:v>
              </c:pt>
              <c:pt idx="15">
                <c:v>2015 April</c:v>
              </c:pt>
              <c:pt idx="16">
                <c:v>2015 May</c:v>
              </c:pt>
              <c:pt idx="17">
                <c:v>2015 June</c:v>
              </c:pt>
              <c:pt idx="18">
                <c:v>2015 July</c:v>
              </c:pt>
              <c:pt idx="19">
                <c:v>2015 August</c:v>
              </c:pt>
              <c:pt idx="20">
                <c:v>2015 September</c:v>
              </c:pt>
              <c:pt idx="21">
                <c:v>2015 October</c:v>
              </c:pt>
              <c:pt idx="22">
                <c:v>2015 November</c:v>
              </c:pt>
              <c:pt idx="23">
                <c:v>2015 December</c:v>
              </c:pt>
              <c:pt idx="24">
                <c:v>2016 January</c:v>
              </c:pt>
              <c:pt idx="25">
                <c:v>2016 February</c:v>
              </c:pt>
              <c:pt idx="26">
                <c:v>2016 March</c:v>
              </c:pt>
              <c:pt idx="27">
                <c:v>2016 April</c:v>
              </c:pt>
              <c:pt idx="28">
                <c:v>2016 May</c:v>
              </c:pt>
              <c:pt idx="29">
                <c:v>2016 June</c:v>
              </c:pt>
              <c:pt idx="30">
                <c:v>2016 July</c:v>
              </c:pt>
              <c:pt idx="31">
                <c:v>2016 August</c:v>
              </c:pt>
              <c:pt idx="32">
                <c:v>2016 September</c:v>
              </c:pt>
              <c:pt idx="33">
                <c:v>2016 October</c:v>
              </c:pt>
              <c:pt idx="34">
                <c:v>2016 November</c:v>
              </c:pt>
              <c:pt idx="35">
                <c:v>2016 December</c:v>
              </c:pt>
              <c:pt idx="36">
                <c:v>2017 January</c:v>
              </c:pt>
              <c:pt idx="37">
                <c:v>2017 February</c:v>
              </c:pt>
              <c:pt idx="38">
                <c:v>2017 March</c:v>
              </c:pt>
              <c:pt idx="39">
                <c:v>2017 April</c:v>
              </c:pt>
              <c:pt idx="40">
                <c:v>2017 May</c:v>
              </c:pt>
              <c:pt idx="41">
                <c:v>2017 June</c:v>
              </c:pt>
              <c:pt idx="42">
                <c:v>2017 July</c:v>
              </c:pt>
              <c:pt idx="43">
                <c:v>2017 August</c:v>
              </c:pt>
              <c:pt idx="44">
                <c:v>2017 September</c:v>
              </c:pt>
              <c:pt idx="45">
                <c:v>2017 October</c:v>
              </c:pt>
              <c:pt idx="46">
                <c:v>2017 November</c:v>
              </c:pt>
              <c:pt idx="47">
                <c:v>2017 December</c:v>
              </c:pt>
              <c:pt idx="48">
                <c:v>2018 January</c:v>
              </c:pt>
              <c:pt idx="49">
                <c:v>2018 February</c:v>
              </c:pt>
              <c:pt idx="50">
                <c:v>2018 March</c:v>
              </c:pt>
              <c:pt idx="51">
                <c:v>2018 April</c:v>
              </c:pt>
              <c:pt idx="52">
                <c:v>2018 May</c:v>
              </c:pt>
              <c:pt idx="53">
                <c:v>2018 June</c:v>
              </c:pt>
              <c:pt idx="54">
                <c:v>2018 July</c:v>
              </c:pt>
              <c:pt idx="55">
                <c:v>2018 August</c:v>
              </c:pt>
              <c:pt idx="56">
                <c:v>2018 September</c:v>
              </c:pt>
              <c:pt idx="57">
                <c:v>2018 October</c:v>
              </c:pt>
              <c:pt idx="58">
                <c:v>2018 November</c:v>
              </c:pt>
              <c:pt idx="59">
                <c:v>2018 December</c:v>
              </c:pt>
            </c:strLit>
          </c:cat>
          <c:val>
            <c:numLit>
              <c:formatCode>General</c:formatCode>
              <c:ptCount val="60"/>
              <c:pt idx="0">
                <c:v>4</c:v>
              </c:pt>
              <c:pt idx="1">
                <c:v>3</c:v>
              </c:pt>
              <c:pt idx="2">
                <c:v>7</c:v>
              </c:pt>
              <c:pt idx="3">
                <c:v>6</c:v>
              </c:pt>
              <c:pt idx="4">
                <c:v>5</c:v>
              </c:pt>
              <c:pt idx="5">
                <c:v>4</c:v>
              </c:pt>
              <c:pt idx="6">
                <c:v>8</c:v>
              </c:pt>
              <c:pt idx="7">
                <c:v>9</c:v>
              </c:pt>
              <c:pt idx="8">
                <c:v>2</c:v>
              </c:pt>
              <c:pt idx="9">
                <c:v>8</c:v>
              </c:pt>
              <c:pt idx="10">
                <c:v>6</c:v>
              </c:pt>
              <c:pt idx="11">
                <c:v>4</c:v>
              </c:pt>
              <c:pt idx="12">
                <c:v>2</c:v>
              </c:pt>
              <c:pt idx="13">
                <c:v>2</c:v>
              </c:pt>
              <c:pt idx="14">
                <c:v>7</c:v>
              </c:pt>
              <c:pt idx="15">
                <c:v>4</c:v>
              </c:pt>
              <c:pt idx="16">
                <c:v>8</c:v>
              </c:pt>
              <c:pt idx="17">
                <c:v>7</c:v>
              </c:pt>
              <c:pt idx="18">
                <c:v>3</c:v>
              </c:pt>
              <c:pt idx="19">
                <c:v>2</c:v>
              </c:pt>
              <c:pt idx="20">
                <c:v>2</c:v>
              </c:pt>
              <c:pt idx="21">
                <c:v>1</c:v>
              </c:pt>
              <c:pt idx="22">
                <c:v>3</c:v>
              </c:pt>
              <c:pt idx="23">
                <c:v>10</c:v>
              </c:pt>
              <c:pt idx="24">
                <c:v>8</c:v>
              </c:pt>
              <c:pt idx="25">
                <c:v>4</c:v>
              </c:pt>
              <c:pt idx="26">
                <c:v>5</c:v>
              </c:pt>
              <c:pt idx="27">
                <c:v>6</c:v>
              </c:pt>
              <c:pt idx="28">
                <c:v>3</c:v>
              </c:pt>
              <c:pt idx="29">
                <c:v>3</c:v>
              </c:pt>
              <c:pt idx="30">
                <c:v>5</c:v>
              </c:pt>
              <c:pt idx="31">
                <c:v>1</c:v>
              </c:pt>
              <c:pt idx="32">
                <c:v>9</c:v>
              </c:pt>
              <c:pt idx="33">
                <c:v>5</c:v>
              </c:pt>
              <c:pt idx="34">
                <c:v>8</c:v>
              </c:pt>
              <c:pt idx="35">
                <c:v>8</c:v>
              </c:pt>
              <c:pt idx="36">
                <c:v>5</c:v>
              </c:pt>
              <c:pt idx="37">
                <c:v>4</c:v>
              </c:pt>
              <c:pt idx="38">
                <c:v>3</c:v>
              </c:pt>
              <c:pt idx="39">
                <c:v>7</c:v>
              </c:pt>
              <c:pt idx="40">
                <c:v>3</c:v>
              </c:pt>
              <c:pt idx="41">
                <c:v>8</c:v>
              </c:pt>
              <c:pt idx="42">
                <c:v>6</c:v>
              </c:pt>
              <c:pt idx="43">
                <c:v>6</c:v>
              </c:pt>
              <c:pt idx="44">
                <c:v>4</c:v>
              </c:pt>
              <c:pt idx="45">
                <c:v>5</c:v>
              </c:pt>
              <c:pt idx="46">
                <c:v>6</c:v>
              </c:pt>
              <c:pt idx="47">
                <c:v>3</c:v>
              </c:pt>
              <c:pt idx="48">
                <c:v>4</c:v>
              </c:pt>
              <c:pt idx="49">
                <c:v>3</c:v>
              </c:pt>
              <c:pt idx="50">
                <c:v>5</c:v>
              </c:pt>
              <c:pt idx="51">
                <c:v>2</c:v>
              </c:pt>
              <c:pt idx="52">
                <c:v>4</c:v>
              </c:pt>
              <c:pt idx="53">
                <c:v>8</c:v>
              </c:pt>
              <c:pt idx="54">
                <c:v>4</c:v>
              </c:pt>
              <c:pt idx="55">
                <c:v>5</c:v>
              </c:pt>
              <c:pt idx="56">
                <c:v>3</c:v>
              </c:pt>
              <c:pt idx="57">
                <c:v>6</c:v>
              </c:pt>
              <c:pt idx="58">
                <c:v>6</c:v>
              </c:pt>
              <c:pt idx="59">
                <c:v>7</c:v>
              </c:pt>
            </c:numLit>
          </c:val>
          <c:smooth val="0"/>
        </c:ser>
        <c:dLbls>
          <c:showLegendKey val="0"/>
          <c:showVal val="0"/>
          <c:showCatName val="0"/>
          <c:showSerName val="0"/>
          <c:showPercent val="0"/>
          <c:showBubbleSize val="0"/>
        </c:dLbls>
        <c:smooth val="0"/>
        <c:axId val="530665584"/>
        <c:axId val="530669112"/>
      </c:lineChart>
      <c:catAx>
        <c:axId val="53066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669112"/>
        <c:crosses val="autoZero"/>
        <c:auto val="1"/>
        <c:lblAlgn val="ctr"/>
        <c:lblOffset val="100"/>
        <c:noMultiLvlLbl val="0"/>
      </c:catAx>
      <c:valAx>
        <c:axId val="530669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665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Built-up roads up to 40 mph</c:v>
          </c:tx>
          <c:spPr>
            <a:ln w="28575" cap="rnd">
              <a:solidFill>
                <a:schemeClr val="accent1"/>
              </a:solidFill>
              <a:round/>
            </a:ln>
            <a:effectLst/>
          </c:spPr>
          <c:marker>
            <c:symbol val="none"/>
          </c:marker>
          <c:cat>
            <c:strRef>
              <c:f>'9. NIRSS'!$B$14:$B$22</c:f>
              <c:strCache>
                <c:ptCount val="9"/>
                <c:pt idx="0">
                  <c:v>2010</c:v>
                </c:pt>
                <c:pt idx="1">
                  <c:v>2011</c:v>
                </c:pt>
                <c:pt idx="2">
                  <c:v>2012</c:v>
                </c:pt>
                <c:pt idx="3">
                  <c:v>2013</c:v>
                </c:pt>
                <c:pt idx="4">
                  <c:v>2014</c:v>
                </c:pt>
                <c:pt idx="5">
                  <c:v>2015</c:v>
                </c:pt>
                <c:pt idx="6">
                  <c:v>2016</c:v>
                </c:pt>
                <c:pt idx="7">
                  <c:v>2017</c:v>
                </c:pt>
                <c:pt idx="8">
                  <c:v>2018*</c:v>
                </c:pt>
              </c:strCache>
            </c:strRef>
          </c:cat>
          <c:val>
            <c:numRef>
              <c:f>'9. NIRSS'!$C$14:$C$22</c:f>
              <c:numCache>
                <c:formatCode>0%</c:formatCode>
                <c:ptCount val="9"/>
                <c:pt idx="0">
                  <c:v>0.64213913639812459</c:v>
                </c:pt>
                <c:pt idx="1">
                  <c:v>0.64153515876993572</c:v>
                </c:pt>
                <c:pt idx="2">
                  <c:v>0.67977251680896766</c:v>
                </c:pt>
                <c:pt idx="3">
                  <c:v>0.64812730257434426</c:v>
                </c:pt>
                <c:pt idx="4">
                  <c:v>0.65622999059341891</c:v>
                </c:pt>
                <c:pt idx="5">
                  <c:v>0.70178732407507471</c:v>
                </c:pt>
                <c:pt idx="6">
                  <c:v>0.66557623045876313</c:v>
                </c:pt>
                <c:pt idx="7">
                  <c:v>0.69485265317135858</c:v>
                </c:pt>
                <c:pt idx="8">
                  <c:v>0.66790794890841043</c:v>
                </c:pt>
              </c:numCache>
            </c:numRef>
          </c:val>
          <c:smooth val="0"/>
        </c:ser>
        <c:ser>
          <c:idx val="1"/>
          <c:order val="1"/>
          <c:tx>
            <c:v>Dual Carriageways</c:v>
          </c:tx>
          <c:spPr>
            <a:ln w="28575" cap="rnd">
              <a:solidFill>
                <a:schemeClr val="accent2"/>
              </a:solidFill>
              <a:round/>
            </a:ln>
            <a:effectLst/>
          </c:spPr>
          <c:marker>
            <c:symbol val="none"/>
          </c:marker>
          <c:cat>
            <c:strRef>
              <c:f>'9. NIRSS'!$B$14:$B$22</c:f>
              <c:strCache>
                <c:ptCount val="9"/>
                <c:pt idx="0">
                  <c:v>2010</c:v>
                </c:pt>
                <c:pt idx="1">
                  <c:v>2011</c:v>
                </c:pt>
                <c:pt idx="2">
                  <c:v>2012</c:v>
                </c:pt>
                <c:pt idx="3">
                  <c:v>2013</c:v>
                </c:pt>
                <c:pt idx="4">
                  <c:v>2014</c:v>
                </c:pt>
                <c:pt idx="5">
                  <c:v>2015</c:v>
                </c:pt>
                <c:pt idx="6">
                  <c:v>2016</c:v>
                </c:pt>
                <c:pt idx="7">
                  <c:v>2017</c:v>
                </c:pt>
                <c:pt idx="8">
                  <c:v>2018*</c:v>
                </c:pt>
              </c:strCache>
            </c:strRef>
          </c:cat>
          <c:val>
            <c:numRef>
              <c:f>'9. NIRSS'!$D$14:$D$22</c:f>
              <c:numCache>
                <c:formatCode>0%</c:formatCode>
                <c:ptCount val="9"/>
                <c:pt idx="0">
                  <c:v>0.41659749928047818</c:v>
                </c:pt>
                <c:pt idx="1">
                  <c:v>0.39424704652159193</c:v>
                </c:pt>
                <c:pt idx="2">
                  <c:v>0.46648241832083731</c:v>
                </c:pt>
                <c:pt idx="3">
                  <c:v>0.41293201500188997</c:v>
                </c:pt>
                <c:pt idx="4">
                  <c:v>0.41761487384979717</c:v>
                </c:pt>
                <c:pt idx="5">
                  <c:v>0.44775791898094924</c:v>
                </c:pt>
                <c:pt idx="6">
                  <c:v>0.46533927979348744</c:v>
                </c:pt>
                <c:pt idx="7">
                  <c:v>0.50479537807544717</c:v>
                </c:pt>
                <c:pt idx="8">
                  <c:v>0.47298321227329798</c:v>
                </c:pt>
              </c:numCache>
            </c:numRef>
          </c:val>
          <c:smooth val="0"/>
        </c:ser>
        <c:ser>
          <c:idx val="2"/>
          <c:order val="2"/>
          <c:tx>
            <c:v>Motorways</c:v>
          </c:tx>
          <c:spPr>
            <a:ln w="28575" cap="rnd">
              <a:solidFill>
                <a:schemeClr val="accent3"/>
              </a:solidFill>
              <a:round/>
            </a:ln>
            <a:effectLst/>
          </c:spPr>
          <c:marker>
            <c:symbol val="none"/>
          </c:marker>
          <c:cat>
            <c:strRef>
              <c:f>'9. NIRSS'!$B$14:$B$22</c:f>
              <c:strCache>
                <c:ptCount val="9"/>
                <c:pt idx="0">
                  <c:v>2010</c:v>
                </c:pt>
                <c:pt idx="1">
                  <c:v>2011</c:v>
                </c:pt>
                <c:pt idx="2">
                  <c:v>2012</c:v>
                </c:pt>
                <c:pt idx="3">
                  <c:v>2013</c:v>
                </c:pt>
                <c:pt idx="4">
                  <c:v>2014</c:v>
                </c:pt>
                <c:pt idx="5">
                  <c:v>2015</c:v>
                </c:pt>
                <c:pt idx="6">
                  <c:v>2016</c:v>
                </c:pt>
                <c:pt idx="7">
                  <c:v>2017</c:v>
                </c:pt>
                <c:pt idx="8">
                  <c:v>2018*</c:v>
                </c:pt>
              </c:strCache>
            </c:strRef>
          </c:cat>
          <c:val>
            <c:numRef>
              <c:f>'9. NIRSS'!$E$14:$E$22</c:f>
              <c:numCache>
                <c:formatCode>0%</c:formatCode>
                <c:ptCount val="9"/>
                <c:pt idx="0">
                  <c:v>0.20219948557198572</c:v>
                </c:pt>
                <c:pt idx="1">
                  <c:v>0.19138395643117456</c:v>
                </c:pt>
                <c:pt idx="2">
                  <c:v>0.1815215923528114</c:v>
                </c:pt>
                <c:pt idx="3">
                  <c:v>0.19468127610314315</c:v>
                </c:pt>
                <c:pt idx="4">
                  <c:v>0.204323687290449</c:v>
                </c:pt>
                <c:pt idx="5">
                  <c:v>0.16927785171029205</c:v>
                </c:pt>
                <c:pt idx="6">
                  <c:v>0.20824579121265724</c:v>
                </c:pt>
                <c:pt idx="7">
                  <c:v>0.14058214751801154</c:v>
                </c:pt>
                <c:pt idx="8">
                  <c:v>0.16445106392834161</c:v>
                </c:pt>
              </c:numCache>
            </c:numRef>
          </c:val>
          <c:smooth val="0"/>
        </c:ser>
        <c:ser>
          <c:idx val="3"/>
          <c:order val="3"/>
          <c:tx>
            <c:v>Single carriageways above 40mph</c:v>
          </c:tx>
          <c:spPr>
            <a:ln w="28575" cap="rnd">
              <a:solidFill>
                <a:schemeClr val="accent4"/>
              </a:solidFill>
              <a:round/>
            </a:ln>
            <a:effectLst/>
          </c:spPr>
          <c:marker>
            <c:symbol val="none"/>
          </c:marker>
          <c:cat>
            <c:strRef>
              <c:f>'9. NIRSS'!$B$14:$B$22</c:f>
              <c:strCache>
                <c:ptCount val="9"/>
                <c:pt idx="0">
                  <c:v>2010</c:v>
                </c:pt>
                <c:pt idx="1">
                  <c:v>2011</c:v>
                </c:pt>
                <c:pt idx="2">
                  <c:v>2012</c:v>
                </c:pt>
                <c:pt idx="3">
                  <c:v>2013</c:v>
                </c:pt>
                <c:pt idx="4">
                  <c:v>2014</c:v>
                </c:pt>
                <c:pt idx="5">
                  <c:v>2015</c:v>
                </c:pt>
                <c:pt idx="6">
                  <c:v>2016</c:v>
                </c:pt>
                <c:pt idx="7">
                  <c:v>2017</c:v>
                </c:pt>
                <c:pt idx="8">
                  <c:v>2018*</c:v>
                </c:pt>
              </c:strCache>
            </c:strRef>
          </c:cat>
          <c:val>
            <c:numRef>
              <c:f>'9. NIRSS'!$F$14:$F$22</c:f>
              <c:numCache>
                <c:formatCode>0%</c:formatCode>
                <c:ptCount val="9"/>
                <c:pt idx="0">
                  <c:v>0.21386627445963358</c:v>
                </c:pt>
                <c:pt idx="1">
                  <c:v>0.21187126643978413</c:v>
                </c:pt>
                <c:pt idx="2">
                  <c:v>0.20262559867273774</c:v>
                </c:pt>
                <c:pt idx="3">
                  <c:v>0.19339404235129817</c:v>
                </c:pt>
                <c:pt idx="4">
                  <c:v>0.21210789160198631</c:v>
                </c:pt>
                <c:pt idx="5">
                  <c:v>0.23578598197695053</c:v>
                </c:pt>
                <c:pt idx="6">
                  <c:v>0.23481949822072021</c:v>
                </c:pt>
                <c:pt idx="7">
                  <c:v>0.23201244552760839</c:v>
                </c:pt>
                <c:pt idx="8">
                  <c:v>0.2356817010457605</c:v>
                </c:pt>
              </c:numCache>
            </c:numRef>
          </c:val>
          <c:smooth val="0"/>
        </c:ser>
        <c:dLbls>
          <c:showLegendKey val="0"/>
          <c:showVal val="0"/>
          <c:showCatName val="0"/>
          <c:showSerName val="0"/>
          <c:showPercent val="0"/>
          <c:showBubbleSize val="0"/>
        </c:dLbls>
        <c:smooth val="0"/>
        <c:axId val="530667544"/>
        <c:axId val="530666760"/>
      </c:lineChart>
      <c:catAx>
        <c:axId val="53066754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Year</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30666760"/>
        <c:crosses val="autoZero"/>
        <c:auto val="1"/>
        <c:lblAlgn val="ctr"/>
        <c:lblOffset val="100"/>
        <c:noMultiLvlLbl val="0"/>
      </c:catAx>
      <c:valAx>
        <c:axId val="530666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Proportion of vehicles speeding</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306675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513715</xdr:colOff>
      <xdr:row>54</xdr:row>
      <xdr:rowOff>55880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19315" cy="10342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533400</xdr:colOff>
      <xdr:row>4</xdr:row>
      <xdr:rowOff>33337</xdr:rowOff>
    </xdr:from>
    <xdr:to>
      <xdr:col>16</xdr:col>
      <xdr:colOff>381000</xdr:colOff>
      <xdr:row>18</xdr:row>
      <xdr:rowOff>109537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24</xdr:row>
      <xdr:rowOff>38100</xdr:rowOff>
    </xdr:from>
    <xdr:to>
      <xdr:col>16</xdr:col>
      <xdr:colOff>247650</xdr:colOff>
      <xdr:row>37</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280987</xdr:colOff>
      <xdr:row>41</xdr:row>
      <xdr:rowOff>147637</xdr:rowOff>
    </xdr:from>
    <xdr:to>
      <xdr:col>14</xdr:col>
      <xdr:colOff>295275</xdr:colOff>
      <xdr:row>56</xdr:row>
      <xdr:rowOff>33337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0.51809</cdr:x>
      <cdr:y>0.42629</cdr:y>
    </cdr:from>
    <cdr:to>
      <cdr:x>0.93949</cdr:x>
      <cdr:y>0.51809</cdr:y>
    </cdr:to>
    <cdr:sp macro="" textlink="">
      <cdr:nvSpPr>
        <cdr:cNvPr id="2" name="TextBox 1"/>
        <cdr:cNvSpPr txBox="1"/>
      </cdr:nvSpPr>
      <cdr:spPr>
        <a:xfrm xmlns:a="http://schemas.openxmlformats.org/drawingml/2006/main">
          <a:off x="2763481" y="1169387"/>
          <a:ext cx="2247740" cy="251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latin typeface="+mn-lt"/>
              <a:cs typeface="Arial" pitchFamily="34" charset="0"/>
            </a:rPr>
            <a:t>Number of people killed or seriously injured by speeding</a:t>
          </a:r>
        </a:p>
      </cdr:txBody>
    </cdr:sp>
  </cdr:relSizeAnchor>
  <cdr:relSizeAnchor xmlns:cdr="http://schemas.openxmlformats.org/drawingml/2006/chartDrawing">
    <cdr:from>
      <cdr:x>0.53572</cdr:x>
      <cdr:y>0.52908</cdr:y>
    </cdr:from>
    <cdr:to>
      <cdr:x>0.59388</cdr:x>
      <cdr:y>0.62674</cdr:y>
    </cdr:to>
    <cdr:sp macro="" textlink="">
      <cdr:nvSpPr>
        <cdr:cNvPr id="3" name="Straight Arrow Connector 2"/>
        <cdr:cNvSpPr/>
      </cdr:nvSpPr>
      <cdr:spPr>
        <a:xfrm xmlns:a="http://schemas.openxmlformats.org/drawingml/2006/main" rot="5400000">
          <a:off x="2878685" y="1430198"/>
          <a:ext cx="267884" cy="310246"/>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0.57202</cdr:x>
      <cdr:y>0.20883</cdr:y>
    </cdr:from>
    <cdr:to>
      <cdr:x>0.98393</cdr:x>
      <cdr:y>0.29937</cdr:y>
    </cdr:to>
    <cdr:sp macro="" textlink="">
      <cdr:nvSpPr>
        <cdr:cNvPr id="4" name="TextBox 1"/>
        <cdr:cNvSpPr txBox="1"/>
      </cdr:nvSpPr>
      <cdr:spPr>
        <a:xfrm xmlns:a="http://schemas.openxmlformats.org/drawingml/2006/main">
          <a:off x="3051158" y="572875"/>
          <a:ext cx="2197117" cy="2483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b="0">
              <a:latin typeface="+mn-lt"/>
              <a:cs typeface="Arial" pitchFamily="34" charset="0"/>
            </a:rPr>
            <a:t>2004-2008 Baseline (247)</a:t>
          </a:r>
        </a:p>
      </cdr:txBody>
    </cdr:sp>
  </cdr:relSizeAnchor>
</c:userShapes>
</file>

<file path=xl/drawings/drawing4.xml><?xml version="1.0" encoding="utf-8"?>
<c:userShapes xmlns:c="http://schemas.openxmlformats.org/drawingml/2006/chart">
  <cdr:relSizeAnchor xmlns:cdr="http://schemas.openxmlformats.org/drawingml/2006/chartDrawing">
    <cdr:from>
      <cdr:x>0.62442</cdr:x>
      <cdr:y>0.32907</cdr:y>
    </cdr:from>
    <cdr:to>
      <cdr:x>0.97084</cdr:x>
      <cdr:y>0.42087</cdr:y>
    </cdr:to>
    <cdr:sp macro="" textlink="">
      <cdr:nvSpPr>
        <cdr:cNvPr id="2" name="TextBox 1"/>
        <cdr:cNvSpPr txBox="1"/>
      </cdr:nvSpPr>
      <cdr:spPr>
        <a:xfrm xmlns:a="http://schemas.openxmlformats.org/drawingml/2006/main">
          <a:off x="3181945" y="902699"/>
          <a:ext cx="1765357" cy="251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latin typeface="+mn-lt"/>
              <a:cs typeface="Arial" pitchFamily="34" charset="0"/>
            </a:rPr>
            <a:t>Number of people killed or seriously injured by speeding</a:t>
          </a:r>
        </a:p>
      </cdr:txBody>
    </cdr:sp>
  </cdr:relSizeAnchor>
  <cdr:relSizeAnchor xmlns:cdr="http://schemas.openxmlformats.org/drawingml/2006/chartDrawing">
    <cdr:from>
      <cdr:x>0.55707</cdr:x>
      <cdr:y>0.42361</cdr:y>
    </cdr:from>
    <cdr:to>
      <cdr:x>0.64635</cdr:x>
      <cdr:y>0.48785</cdr:y>
    </cdr:to>
    <cdr:sp macro="" textlink="">
      <cdr:nvSpPr>
        <cdr:cNvPr id="3" name="Straight Arrow Connector 2"/>
        <cdr:cNvSpPr/>
      </cdr:nvSpPr>
      <cdr:spPr>
        <a:xfrm xmlns:a="http://schemas.openxmlformats.org/drawingml/2006/main" rot="5400000">
          <a:off x="2978102" y="1022685"/>
          <a:ext cx="176224" cy="45496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0.55773</cdr:x>
      <cdr:y>0.10119</cdr:y>
    </cdr:from>
    <cdr:to>
      <cdr:x>0.96964</cdr:x>
      <cdr:y>0.19173</cdr:y>
    </cdr:to>
    <cdr:sp macro="" textlink="">
      <cdr:nvSpPr>
        <cdr:cNvPr id="4" name="TextBox 1"/>
        <cdr:cNvSpPr txBox="1"/>
      </cdr:nvSpPr>
      <cdr:spPr>
        <a:xfrm xmlns:a="http://schemas.openxmlformats.org/drawingml/2006/main">
          <a:off x="2974955" y="277587"/>
          <a:ext cx="2197128" cy="2483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b="0">
              <a:latin typeface="+mn-lt"/>
              <a:cs typeface="Arial" pitchFamily="34" charset="0"/>
            </a:rPr>
            <a:t>2004-2008 Baseline (247)</a:t>
          </a:r>
        </a:p>
      </cdr:txBody>
    </cdr:sp>
  </cdr:relSizeAnchor>
</c:userShapes>
</file>

<file path=xl/drawings/drawing5.xml><?xml version="1.0" encoding="utf-8"?>
<c:userShapes xmlns:c="http://schemas.openxmlformats.org/drawingml/2006/chart">
  <cdr:relSizeAnchor xmlns:cdr="http://schemas.openxmlformats.org/drawingml/2006/chartDrawing">
    <cdr:from>
      <cdr:x>0.51665</cdr:x>
      <cdr:y>0.11227</cdr:y>
    </cdr:from>
    <cdr:to>
      <cdr:x>0.95824</cdr:x>
      <cdr:y>0.22466</cdr:y>
    </cdr:to>
    <cdr:sp macro="" textlink="">
      <cdr:nvSpPr>
        <cdr:cNvPr id="2" name="TextBox 1"/>
        <cdr:cNvSpPr txBox="1"/>
      </cdr:nvSpPr>
      <cdr:spPr>
        <a:xfrm xmlns:a="http://schemas.openxmlformats.org/drawingml/2006/main">
          <a:off x="2536825" y="307975"/>
          <a:ext cx="2168272" cy="3083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latin typeface="+mn-lt"/>
              <a:cs typeface="Arial" pitchFamily="34" charset="0"/>
            </a:rPr>
            <a:t>Proportion of all </a:t>
          </a:r>
          <a:r>
            <a:rPr lang="en-GB" sz="1100" b="1">
              <a:latin typeface="+mn-lt"/>
              <a:cs typeface="Arial" pitchFamily="34" charset="0"/>
            </a:rPr>
            <a:t>fatalities</a:t>
          </a:r>
          <a:r>
            <a:rPr lang="en-GB" sz="1100" b="0">
              <a:latin typeface="+mn-lt"/>
              <a:cs typeface="Arial" pitchFamily="34" charset="0"/>
            </a:rPr>
            <a:t> that are caused by speeding</a:t>
          </a:r>
        </a:p>
      </cdr:txBody>
    </cdr:sp>
  </cdr:relSizeAnchor>
  <cdr:relSizeAnchor xmlns:cdr="http://schemas.openxmlformats.org/drawingml/2006/chartDrawing">
    <cdr:from>
      <cdr:x>0.07048</cdr:x>
      <cdr:y>0.61921</cdr:y>
    </cdr:from>
    <cdr:to>
      <cdr:x>0.51208</cdr:x>
      <cdr:y>0.7316</cdr:y>
    </cdr:to>
    <cdr:sp macro="" textlink="">
      <cdr:nvSpPr>
        <cdr:cNvPr id="3" name="TextBox 1"/>
        <cdr:cNvSpPr txBox="1"/>
      </cdr:nvSpPr>
      <cdr:spPr>
        <a:xfrm xmlns:a="http://schemas.openxmlformats.org/drawingml/2006/main">
          <a:off x="346075" y="1698625"/>
          <a:ext cx="2168332" cy="3083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latin typeface="+mn-lt"/>
              <a:cs typeface="Arial" pitchFamily="34" charset="0"/>
            </a:rPr>
            <a:t>Proportion of all </a:t>
          </a:r>
          <a:r>
            <a:rPr lang="en-GB" sz="1100" b="1">
              <a:latin typeface="+mn-lt"/>
              <a:cs typeface="Arial" pitchFamily="34" charset="0"/>
            </a:rPr>
            <a:t>KSI casualties </a:t>
          </a:r>
          <a:r>
            <a:rPr lang="en-GB" sz="1100" b="0">
              <a:latin typeface="+mn-lt"/>
              <a:cs typeface="Arial" pitchFamily="34" charset="0"/>
            </a:rPr>
            <a:t>that are caused by speeding</a:t>
          </a:r>
        </a:p>
      </cdr:txBody>
    </cdr:sp>
  </cdr:relSizeAnchor>
  <cdr:relSizeAnchor xmlns:cdr="http://schemas.openxmlformats.org/drawingml/2006/chartDrawing">
    <cdr:from>
      <cdr:x>0.48949</cdr:x>
      <cdr:y>0.57813</cdr:y>
    </cdr:from>
    <cdr:to>
      <cdr:x>0.52667</cdr:x>
      <cdr:y>0.69965</cdr:y>
    </cdr:to>
    <cdr:sp macro="" textlink="">
      <cdr:nvSpPr>
        <cdr:cNvPr id="4" name="Straight Arrow Connector 3"/>
        <cdr:cNvSpPr/>
      </cdr:nvSpPr>
      <cdr:spPr>
        <a:xfrm xmlns:a="http://schemas.openxmlformats.org/drawingml/2006/main" rot="5400000" flipH="1" flipV="1">
          <a:off x="2328069" y="1661319"/>
          <a:ext cx="333375" cy="18256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0.56321</cdr:x>
      <cdr:y>0.2691</cdr:y>
    </cdr:from>
    <cdr:to>
      <cdr:x>0.60815</cdr:x>
      <cdr:y>0.40046</cdr:y>
    </cdr:to>
    <cdr:sp macro="" textlink="">
      <cdr:nvSpPr>
        <cdr:cNvPr id="5" name="Straight Arrow Connector 4"/>
        <cdr:cNvSpPr/>
      </cdr:nvSpPr>
      <cdr:spPr>
        <a:xfrm xmlns:a="http://schemas.openxmlformats.org/drawingml/2006/main" rot="5400000">
          <a:off x="2695579" y="808038"/>
          <a:ext cx="360356" cy="22066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18</xdr:row>
      <xdr:rowOff>52387</xdr:rowOff>
    </xdr:from>
    <xdr:to>
      <xdr:col>7</xdr:col>
      <xdr:colOff>752475</xdr:colOff>
      <xdr:row>32</xdr:row>
      <xdr:rowOff>128587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276224</xdr:colOff>
      <xdr:row>36</xdr:row>
      <xdr:rowOff>147637</xdr:rowOff>
    </xdr:from>
    <xdr:to>
      <xdr:col>14</xdr:col>
      <xdr:colOff>247649</xdr:colOff>
      <xdr:row>49</xdr:row>
      <xdr:rowOff>33337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276225</xdr:colOff>
      <xdr:row>73</xdr:row>
      <xdr:rowOff>28575</xdr:rowOff>
    </xdr:from>
    <xdr:to>
      <xdr:col>24</xdr:col>
      <xdr:colOff>485775</xdr:colOff>
      <xdr:row>87</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19</xdr:row>
      <xdr:rowOff>38100</xdr:rowOff>
    </xdr:from>
    <xdr:to>
      <xdr:col>4</xdr:col>
      <xdr:colOff>495300</xdr:colOff>
      <xdr:row>39</xdr:row>
      <xdr:rowOff>93345</xdr:rowOff>
    </xdr:to>
    <xdr:pic>
      <xdr:nvPicPr>
        <xdr:cNvPr id="2" name="Picture 1" descr="B:\ASB - DOE\DOE Road Safety\Speeding Problem Profile 2014-2018\Map.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67150"/>
          <a:ext cx="5153025" cy="3865245"/>
        </a:xfrm>
        <a:prstGeom prst="rect">
          <a:avLst/>
        </a:prstGeom>
        <a:noFill/>
        <a:ln>
          <a:solidFill>
            <a:schemeClr val="tx2"/>
          </a:solidFill>
        </a:ln>
      </xdr:spPr>
    </xdr:pic>
    <xdr:clientData/>
  </xdr:twoCellAnchor>
  <xdr:twoCellAnchor editAs="oneCell">
    <xdr:from>
      <xdr:col>0</xdr:col>
      <xdr:colOff>66675</xdr:colOff>
      <xdr:row>42</xdr:row>
      <xdr:rowOff>66676</xdr:rowOff>
    </xdr:from>
    <xdr:to>
      <xdr:col>4</xdr:col>
      <xdr:colOff>561975</xdr:colOff>
      <xdr:row>63</xdr:row>
      <xdr:rowOff>152400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8286751"/>
          <a:ext cx="5200650" cy="4086224"/>
        </a:xfrm>
        <a:prstGeom prst="rect">
          <a:avLst/>
        </a:prstGeom>
      </xdr:spPr>
    </xdr:pic>
    <xdr:clientData/>
  </xdr:twoCellAnchor>
  <xdr:twoCellAnchor>
    <xdr:from>
      <xdr:col>5</xdr:col>
      <xdr:colOff>381000</xdr:colOff>
      <xdr:row>22</xdr:row>
      <xdr:rowOff>19050</xdr:rowOff>
    </xdr:from>
    <xdr:to>
      <xdr:col>5</xdr:col>
      <xdr:colOff>523875</xdr:colOff>
      <xdr:row>22</xdr:row>
      <xdr:rowOff>171450</xdr:rowOff>
    </xdr:to>
    <xdr:sp macro="" textlink="">
      <xdr:nvSpPr>
        <xdr:cNvPr id="5" name="Oval 4"/>
        <xdr:cNvSpPr/>
      </xdr:nvSpPr>
      <xdr:spPr>
        <a:xfrm>
          <a:off x="5695950" y="4419600"/>
          <a:ext cx="142875" cy="1524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371475</xdr:colOff>
      <xdr:row>21</xdr:row>
      <xdr:rowOff>28575</xdr:rowOff>
    </xdr:from>
    <xdr:to>
      <xdr:col>5</xdr:col>
      <xdr:colOff>514350</xdr:colOff>
      <xdr:row>21</xdr:row>
      <xdr:rowOff>180975</xdr:rowOff>
    </xdr:to>
    <xdr:sp macro="" textlink="">
      <xdr:nvSpPr>
        <xdr:cNvPr id="8" name="Oval 7"/>
        <xdr:cNvSpPr/>
      </xdr:nvSpPr>
      <xdr:spPr>
        <a:xfrm>
          <a:off x="5686425" y="4238625"/>
          <a:ext cx="142875" cy="1524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514350</xdr:colOff>
      <xdr:row>10</xdr:row>
      <xdr:rowOff>80961</xdr:rowOff>
    </xdr:from>
    <xdr:to>
      <xdr:col>17</xdr:col>
      <xdr:colOff>590550</xdr:colOff>
      <xdr:row>27</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frastructure-ni.gov.uk/publications/road-safety-issues-northern-ireland-2018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T6" sqref="T6"/>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85"/>
  <sheetViews>
    <sheetView workbookViewId="0">
      <selection activeCell="A67" sqref="A67"/>
    </sheetView>
  </sheetViews>
  <sheetFormatPr defaultRowHeight="15" x14ac:dyDescent="0.25"/>
  <cols>
    <col min="1" max="1" width="35.28515625" style="84" customWidth="1"/>
    <col min="2" max="2" width="13.42578125" style="84" customWidth="1"/>
    <col min="3" max="3" width="12.85546875" style="84" customWidth="1"/>
    <col min="4" max="4" width="18.7109375" style="84" customWidth="1"/>
    <col min="5" max="5" width="12.85546875" style="84" customWidth="1"/>
    <col min="6" max="8" width="11.28515625" style="84" customWidth="1"/>
    <col min="9" max="9" width="15.42578125" style="84" customWidth="1"/>
    <col min="10" max="10" width="18.140625" style="84" customWidth="1"/>
    <col min="11" max="11" width="13.85546875" style="84" customWidth="1"/>
    <col min="12" max="12" width="16.5703125" style="84" bestFit="1" customWidth="1"/>
    <col min="13" max="13" width="11.85546875" style="84" bestFit="1" customWidth="1"/>
    <col min="14" max="20" width="11.28515625" style="84" customWidth="1"/>
    <col min="21" max="16384" width="9.140625" style="84"/>
  </cols>
  <sheetData>
    <row r="2" spans="1:12" ht="15.75" x14ac:dyDescent="0.25">
      <c r="A2" s="83" t="s">
        <v>285</v>
      </c>
    </row>
    <row r="3" spans="1:12" ht="29.25" customHeight="1" x14ac:dyDescent="0.25">
      <c r="A3" s="237" t="s">
        <v>205</v>
      </c>
      <c r="B3" s="238" t="s">
        <v>206</v>
      </c>
      <c r="C3" s="239" t="s">
        <v>207</v>
      </c>
      <c r="D3" s="239" t="s">
        <v>329</v>
      </c>
      <c r="E3" s="239" t="s">
        <v>209</v>
      </c>
      <c r="F3" s="240" t="s">
        <v>2</v>
      </c>
      <c r="H3" s="241" t="s">
        <v>210</v>
      </c>
      <c r="I3" s="238" t="s">
        <v>206</v>
      </c>
      <c r="J3" s="239" t="s">
        <v>208</v>
      </c>
      <c r="K3" s="239" t="s">
        <v>209</v>
      </c>
      <c r="L3" s="240" t="s">
        <v>2</v>
      </c>
    </row>
    <row r="4" spans="1:12" x14ac:dyDescent="0.25">
      <c r="A4" s="220">
        <v>2014</v>
      </c>
      <c r="B4" s="212">
        <v>6003</v>
      </c>
      <c r="C4" s="213">
        <v>1281</v>
      </c>
      <c r="D4" s="213">
        <v>1797</v>
      </c>
      <c r="E4" s="213">
        <v>1128</v>
      </c>
      <c r="F4" s="214">
        <v>10209</v>
      </c>
      <c r="H4" s="220">
        <v>2014</v>
      </c>
      <c r="I4" s="212">
        <v>16234</v>
      </c>
      <c r="J4" s="212">
        <v>23534</v>
      </c>
      <c r="K4" s="212">
        <v>1993</v>
      </c>
      <c r="L4" s="147">
        <v>41761</v>
      </c>
    </row>
    <row r="5" spans="1:12" x14ac:dyDescent="0.25">
      <c r="A5" s="221">
        <v>2015</v>
      </c>
      <c r="B5" s="215">
        <v>5711</v>
      </c>
      <c r="C5" s="216">
        <v>337</v>
      </c>
      <c r="D5" s="216">
        <v>1654</v>
      </c>
      <c r="E5" s="216">
        <v>1083</v>
      </c>
      <c r="F5" s="217">
        <v>8785</v>
      </c>
      <c r="H5" s="221">
        <v>2015</v>
      </c>
      <c r="I5" s="215">
        <v>20334</v>
      </c>
      <c r="J5" s="215">
        <v>23970</v>
      </c>
      <c r="K5" s="215">
        <v>1606</v>
      </c>
      <c r="L5" s="148">
        <v>45910</v>
      </c>
    </row>
    <row r="6" spans="1:12" x14ac:dyDescent="0.25">
      <c r="A6" s="220">
        <v>2016</v>
      </c>
      <c r="B6" s="212">
        <v>4541</v>
      </c>
      <c r="C6" s="213">
        <v>32</v>
      </c>
      <c r="D6" s="213">
        <v>1265</v>
      </c>
      <c r="E6" s="213">
        <v>1043</v>
      </c>
      <c r="F6" s="214">
        <v>6881</v>
      </c>
      <c r="H6" s="220">
        <v>2016</v>
      </c>
      <c r="I6" s="212">
        <v>18498</v>
      </c>
      <c r="J6" s="212">
        <v>23071</v>
      </c>
      <c r="K6" s="212">
        <v>1775</v>
      </c>
      <c r="L6" s="147">
        <v>43344</v>
      </c>
    </row>
    <row r="7" spans="1:12" x14ac:dyDescent="0.25">
      <c r="A7" s="221">
        <v>2017</v>
      </c>
      <c r="B7" s="215">
        <v>4801</v>
      </c>
      <c r="C7" s="216">
        <v>0</v>
      </c>
      <c r="D7" s="216">
        <v>1157</v>
      </c>
      <c r="E7" s="216">
        <v>1010</v>
      </c>
      <c r="F7" s="217">
        <v>6968</v>
      </c>
      <c r="H7" s="221">
        <v>2017</v>
      </c>
      <c r="I7" s="215">
        <v>12402</v>
      </c>
      <c r="J7" s="215">
        <v>17035</v>
      </c>
      <c r="K7" s="215">
        <v>1639</v>
      </c>
      <c r="L7" s="148">
        <v>31076</v>
      </c>
    </row>
    <row r="8" spans="1:12" x14ac:dyDescent="0.25">
      <c r="A8" s="220">
        <v>2018</v>
      </c>
      <c r="B8" s="212">
        <v>5884</v>
      </c>
      <c r="C8" s="213">
        <v>0</v>
      </c>
      <c r="D8" s="212">
        <v>1382</v>
      </c>
      <c r="E8" s="212">
        <v>1041</v>
      </c>
      <c r="F8" s="214">
        <v>8307</v>
      </c>
      <c r="H8" s="220">
        <v>2018</v>
      </c>
      <c r="I8" s="212">
        <v>17391</v>
      </c>
      <c r="J8" s="212">
        <v>21392</v>
      </c>
      <c r="K8" s="212">
        <v>2186</v>
      </c>
      <c r="L8" s="147">
        <v>40969</v>
      </c>
    </row>
    <row r="9" spans="1:12" x14ac:dyDescent="0.25">
      <c r="A9" s="218" t="s">
        <v>4</v>
      </c>
      <c r="B9" s="181">
        <v>26940</v>
      </c>
      <c r="C9" s="181">
        <v>1650</v>
      </c>
      <c r="D9" s="181">
        <v>7255</v>
      </c>
      <c r="E9" s="181">
        <v>5305</v>
      </c>
      <c r="F9" s="182">
        <v>41150</v>
      </c>
      <c r="H9" s="219" t="s">
        <v>4</v>
      </c>
      <c r="I9" s="181">
        <v>84859</v>
      </c>
      <c r="J9" s="181">
        <v>109002</v>
      </c>
      <c r="K9" s="181">
        <v>9199</v>
      </c>
      <c r="L9" s="182">
        <v>203060</v>
      </c>
    </row>
    <row r="10" spans="1:12" x14ac:dyDescent="0.25">
      <c r="A10" s="84" t="s">
        <v>211</v>
      </c>
      <c r="B10" s="171"/>
      <c r="C10" s="171"/>
      <c r="D10" s="171"/>
      <c r="E10" s="171"/>
      <c r="F10" s="171"/>
      <c r="H10" s="84" t="s">
        <v>212</v>
      </c>
    </row>
    <row r="11" spans="1:12" x14ac:dyDescent="0.25">
      <c r="A11" s="173" t="s">
        <v>238</v>
      </c>
    </row>
    <row r="14" spans="1:12" ht="15.75" x14ac:dyDescent="0.25">
      <c r="A14" s="83" t="s">
        <v>289</v>
      </c>
    </row>
    <row r="15" spans="1:12" x14ac:dyDescent="0.25">
      <c r="A15" s="241" t="s">
        <v>205</v>
      </c>
      <c r="B15" s="242" t="s">
        <v>45</v>
      </c>
      <c r="C15" s="242" t="s">
        <v>46</v>
      </c>
      <c r="D15" s="242" t="s">
        <v>213</v>
      </c>
      <c r="E15" s="243" t="s">
        <v>2</v>
      </c>
      <c r="G15" s="241" t="s">
        <v>210</v>
      </c>
      <c r="H15" s="242" t="s">
        <v>45</v>
      </c>
      <c r="I15" s="242" t="s">
        <v>46</v>
      </c>
      <c r="J15" s="242" t="s">
        <v>213</v>
      </c>
      <c r="K15" s="243" t="s">
        <v>2</v>
      </c>
    </row>
    <row r="16" spans="1:12" x14ac:dyDescent="0.25">
      <c r="A16" s="109" t="s">
        <v>214</v>
      </c>
      <c r="B16" s="222">
        <v>5</v>
      </c>
      <c r="C16" s="222">
        <v>0</v>
      </c>
      <c r="D16" s="223">
        <v>0</v>
      </c>
      <c r="E16" s="194">
        <v>5</v>
      </c>
      <c r="G16" s="109" t="s">
        <v>214</v>
      </c>
      <c r="H16" s="222">
        <v>10</v>
      </c>
      <c r="I16" s="222">
        <v>7</v>
      </c>
      <c r="J16" s="223">
        <v>1</v>
      </c>
      <c r="K16" s="194">
        <v>18</v>
      </c>
    </row>
    <row r="17" spans="1:19" x14ac:dyDescent="0.25">
      <c r="A17" s="176" t="s">
        <v>72</v>
      </c>
      <c r="B17" s="224">
        <v>6531</v>
      </c>
      <c r="C17" s="224">
        <v>2350</v>
      </c>
      <c r="D17" s="225">
        <v>4</v>
      </c>
      <c r="E17" s="195">
        <v>8885</v>
      </c>
      <c r="G17" s="176" t="s">
        <v>72</v>
      </c>
      <c r="H17" s="224">
        <v>10331</v>
      </c>
      <c r="I17" s="224">
        <v>6904</v>
      </c>
      <c r="J17" s="225">
        <v>389</v>
      </c>
      <c r="K17" s="195">
        <v>17623</v>
      </c>
    </row>
    <row r="18" spans="1:19" x14ac:dyDescent="0.25">
      <c r="A18" s="109" t="s">
        <v>73</v>
      </c>
      <c r="B18" s="222">
        <v>7921</v>
      </c>
      <c r="C18" s="222">
        <v>3143</v>
      </c>
      <c r="D18" s="223">
        <v>5</v>
      </c>
      <c r="E18" s="194">
        <v>11069</v>
      </c>
      <c r="G18" s="109" t="s">
        <v>73</v>
      </c>
      <c r="H18" s="222">
        <v>21545</v>
      </c>
      <c r="I18" s="222">
        <v>15629</v>
      </c>
      <c r="J18" s="223">
        <v>1250</v>
      </c>
      <c r="K18" s="194">
        <v>38424</v>
      </c>
    </row>
    <row r="19" spans="1:19" x14ac:dyDescent="0.25">
      <c r="A19" s="176" t="s">
        <v>74</v>
      </c>
      <c r="B19" s="224">
        <v>8550</v>
      </c>
      <c r="C19" s="224">
        <v>3945</v>
      </c>
      <c r="D19" s="225">
        <v>9</v>
      </c>
      <c r="E19" s="195">
        <v>12504</v>
      </c>
      <c r="G19" s="176" t="s">
        <v>74</v>
      </c>
      <c r="H19" s="224">
        <v>34369</v>
      </c>
      <c r="I19" s="224">
        <v>26043</v>
      </c>
      <c r="J19" s="225">
        <v>2406</v>
      </c>
      <c r="K19" s="195">
        <v>62818</v>
      </c>
    </row>
    <row r="20" spans="1:19" x14ac:dyDescent="0.25">
      <c r="A20" s="109" t="s">
        <v>75</v>
      </c>
      <c r="B20" s="222">
        <v>5021</v>
      </c>
      <c r="C20" s="222">
        <v>2023</v>
      </c>
      <c r="D20" s="223">
        <v>7</v>
      </c>
      <c r="E20" s="194">
        <v>7051</v>
      </c>
      <c r="G20" s="109" t="s">
        <v>75</v>
      </c>
      <c r="H20" s="222">
        <v>28674</v>
      </c>
      <c r="I20" s="222">
        <v>17282</v>
      </c>
      <c r="J20" s="223">
        <v>1957</v>
      </c>
      <c r="K20" s="194">
        <v>47913</v>
      </c>
    </row>
    <row r="21" spans="1:19" x14ac:dyDescent="0.25">
      <c r="A21" s="176" t="s">
        <v>76</v>
      </c>
      <c r="B21" s="224">
        <v>1227</v>
      </c>
      <c r="C21" s="224">
        <v>389</v>
      </c>
      <c r="D21" s="225">
        <v>5</v>
      </c>
      <c r="E21" s="195">
        <v>1621</v>
      </c>
      <c r="G21" s="176" t="s">
        <v>76</v>
      </c>
      <c r="H21" s="224">
        <v>11973</v>
      </c>
      <c r="I21" s="224">
        <v>5299</v>
      </c>
      <c r="J21" s="225">
        <v>843</v>
      </c>
      <c r="K21" s="195">
        <v>18114</v>
      </c>
    </row>
    <row r="22" spans="1:19" x14ac:dyDescent="0.25">
      <c r="A22" s="109" t="s">
        <v>78</v>
      </c>
      <c r="B22" s="222">
        <v>7</v>
      </c>
      <c r="C22" s="222">
        <v>8</v>
      </c>
      <c r="D22" s="223">
        <v>0</v>
      </c>
      <c r="E22" s="194">
        <v>15</v>
      </c>
      <c r="G22" s="109" t="s">
        <v>78</v>
      </c>
      <c r="H22" s="222">
        <v>10291</v>
      </c>
      <c r="I22" s="222">
        <v>6065</v>
      </c>
      <c r="J22" s="223">
        <v>1796</v>
      </c>
      <c r="K22" s="194">
        <v>18150</v>
      </c>
    </row>
    <row r="23" spans="1:19" x14ac:dyDescent="0.25">
      <c r="A23" s="177" t="s">
        <v>2</v>
      </c>
      <c r="B23" s="192">
        <v>29262</v>
      </c>
      <c r="C23" s="192">
        <v>11858</v>
      </c>
      <c r="D23" s="192">
        <v>30</v>
      </c>
      <c r="E23" s="193">
        <v>41150</v>
      </c>
      <c r="G23" s="177" t="s">
        <v>2</v>
      </c>
      <c r="H23" s="192">
        <v>117193</v>
      </c>
      <c r="I23" s="192">
        <v>77229</v>
      </c>
      <c r="J23" s="192">
        <v>8642</v>
      </c>
      <c r="K23" s="193">
        <v>203060</v>
      </c>
    </row>
    <row r="24" spans="1:19" x14ac:dyDescent="0.25">
      <c r="A24" s="84" t="s">
        <v>211</v>
      </c>
      <c r="G24" s="84" t="s">
        <v>212</v>
      </c>
    </row>
    <row r="25" spans="1:19" x14ac:dyDescent="0.25">
      <c r="A25" s="173" t="s">
        <v>238</v>
      </c>
    </row>
    <row r="28" spans="1:19" ht="15.75" x14ac:dyDescent="0.25">
      <c r="A28" s="261" t="s">
        <v>286</v>
      </c>
    </row>
    <row r="29" spans="1:19" x14ac:dyDescent="0.25">
      <c r="A29" s="244" t="s">
        <v>205</v>
      </c>
      <c r="B29" s="245" t="s">
        <v>215</v>
      </c>
      <c r="C29" s="245" t="s">
        <v>216</v>
      </c>
      <c r="D29" s="245" t="s">
        <v>217</v>
      </c>
      <c r="E29" s="245" t="s">
        <v>218</v>
      </c>
      <c r="F29" s="245" t="s">
        <v>219</v>
      </c>
      <c r="G29" s="245" t="s">
        <v>220</v>
      </c>
      <c r="H29" s="245" t="s">
        <v>221</v>
      </c>
      <c r="I29" s="246" t="s">
        <v>2</v>
      </c>
      <c r="K29" s="244" t="s">
        <v>210</v>
      </c>
      <c r="L29" s="245" t="s">
        <v>215</v>
      </c>
      <c r="M29" s="245" t="s">
        <v>216</v>
      </c>
      <c r="N29" s="245" t="s">
        <v>217</v>
      </c>
      <c r="O29" s="245" t="s">
        <v>218</v>
      </c>
      <c r="P29" s="245" t="s">
        <v>219</v>
      </c>
      <c r="Q29" s="245" t="s">
        <v>220</v>
      </c>
      <c r="R29" s="245" t="s">
        <v>221</v>
      </c>
      <c r="S29" s="246" t="s">
        <v>2</v>
      </c>
    </row>
    <row r="30" spans="1:19" x14ac:dyDescent="0.25">
      <c r="A30" s="226" t="s">
        <v>222</v>
      </c>
      <c r="B30" s="227">
        <v>573</v>
      </c>
      <c r="C30" s="227">
        <v>449</v>
      </c>
      <c r="D30" s="227">
        <v>456</v>
      </c>
      <c r="E30" s="227">
        <v>520</v>
      </c>
      <c r="F30" s="227">
        <v>483</v>
      </c>
      <c r="G30" s="227">
        <v>533</v>
      </c>
      <c r="H30" s="227">
        <v>571</v>
      </c>
      <c r="I30" s="228">
        <v>3585</v>
      </c>
      <c r="K30" s="226" t="s">
        <v>222</v>
      </c>
      <c r="L30" s="227">
        <v>2241</v>
      </c>
      <c r="M30" s="227">
        <v>2268</v>
      </c>
      <c r="N30" s="227">
        <v>1995</v>
      </c>
      <c r="O30" s="227">
        <v>2150</v>
      </c>
      <c r="P30" s="227">
        <v>2520</v>
      </c>
      <c r="Q30" s="227">
        <v>2354</v>
      </c>
      <c r="R30" s="227">
        <v>2353</v>
      </c>
      <c r="S30" s="228">
        <v>15881</v>
      </c>
    </row>
    <row r="31" spans="1:19" x14ac:dyDescent="0.25">
      <c r="A31" s="229" t="s">
        <v>223</v>
      </c>
      <c r="B31" s="230">
        <v>479</v>
      </c>
      <c r="C31" s="230">
        <v>432</v>
      </c>
      <c r="D31" s="230">
        <v>515</v>
      </c>
      <c r="E31" s="230">
        <v>537</v>
      </c>
      <c r="F31" s="230">
        <v>460</v>
      </c>
      <c r="G31" s="230">
        <v>537</v>
      </c>
      <c r="H31" s="230">
        <v>524</v>
      </c>
      <c r="I31" s="231">
        <v>3484</v>
      </c>
      <c r="K31" s="229" t="s">
        <v>223</v>
      </c>
      <c r="L31" s="230">
        <v>2434</v>
      </c>
      <c r="M31" s="230">
        <v>2081</v>
      </c>
      <c r="N31" s="230">
        <v>2181</v>
      </c>
      <c r="O31" s="230">
        <v>1874</v>
      </c>
      <c r="P31" s="230">
        <v>2550</v>
      </c>
      <c r="Q31" s="230">
        <v>1985</v>
      </c>
      <c r="R31" s="230">
        <v>2014</v>
      </c>
      <c r="S31" s="231">
        <v>15119</v>
      </c>
    </row>
    <row r="32" spans="1:19" x14ac:dyDescent="0.25">
      <c r="A32" s="226" t="s">
        <v>224</v>
      </c>
      <c r="B32" s="227">
        <v>431</v>
      </c>
      <c r="C32" s="227">
        <v>472</v>
      </c>
      <c r="D32" s="227">
        <v>475</v>
      </c>
      <c r="E32" s="227">
        <v>480</v>
      </c>
      <c r="F32" s="227">
        <v>487</v>
      </c>
      <c r="G32" s="227">
        <v>495</v>
      </c>
      <c r="H32" s="227">
        <v>596</v>
      </c>
      <c r="I32" s="228">
        <v>3436</v>
      </c>
      <c r="K32" s="226" t="s">
        <v>224</v>
      </c>
      <c r="L32" s="227">
        <v>2461</v>
      </c>
      <c r="M32" s="227">
        <v>2718</v>
      </c>
      <c r="N32" s="227">
        <v>2594</v>
      </c>
      <c r="O32" s="227">
        <v>2246</v>
      </c>
      <c r="P32" s="227">
        <v>2302</v>
      </c>
      <c r="Q32" s="227">
        <v>2340</v>
      </c>
      <c r="R32" s="227">
        <v>1911</v>
      </c>
      <c r="S32" s="228">
        <v>16572</v>
      </c>
    </row>
    <row r="33" spans="1:19" x14ac:dyDescent="0.25">
      <c r="A33" s="229" t="s">
        <v>225</v>
      </c>
      <c r="B33" s="230">
        <v>368</v>
      </c>
      <c r="C33" s="230">
        <v>453</v>
      </c>
      <c r="D33" s="230">
        <v>510</v>
      </c>
      <c r="E33" s="230">
        <v>583</v>
      </c>
      <c r="F33" s="230">
        <v>469</v>
      </c>
      <c r="G33" s="230">
        <v>549</v>
      </c>
      <c r="H33" s="230">
        <v>499</v>
      </c>
      <c r="I33" s="231">
        <v>3431</v>
      </c>
      <c r="K33" s="229" t="s">
        <v>225</v>
      </c>
      <c r="L33" s="230">
        <v>2396</v>
      </c>
      <c r="M33" s="230">
        <v>2861</v>
      </c>
      <c r="N33" s="230">
        <v>2808</v>
      </c>
      <c r="O33" s="230">
        <v>2440</v>
      </c>
      <c r="P33" s="230">
        <v>2711</v>
      </c>
      <c r="Q33" s="230">
        <v>2437</v>
      </c>
      <c r="R33" s="230">
        <v>2327</v>
      </c>
      <c r="S33" s="231">
        <v>17980</v>
      </c>
    </row>
    <row r="34" spans="1:19" x14ac:dyDescent="0.25">
      <c r="A34" s="226" t="s">
        <v>131</v>
      </c>
      <c r="B34" s="227">
        <v>376</v>
      </c>
      <c r="C34" s="227">
        <v>434</v>
      </c>
      <c r="D34" s="227">
        <v>477</v>
      </c>
      <c r="E34" s="227">
        <v>568</v>
      </c>
      <c r="F34" s="227">
        <v>465</v>
      </c>
      <c r="G34" s="227">
        <v>551</v>
      </c>
      <c r="H34" s="227">
        <v>557</v>
      </c>
      <c r="I34" s="228">
        <v>3428</v>
      </c>
      <c r="K34" s="226" t="s">
        <v>131</v>
      </c>
      <c r="L34" s="227">
        <v>2981</v>
      </c>
      <c r="M34" s="227">
        <v>2593</v>
      </c>
      <c r="N34" s="227">
        <v>2409</v>
      </c>
      <c r="O34" s="227">
        <v>2576</v>
      </c>
      <c r="P34" s="227">
        <v>2849</v>
      </c>
      <c r="Q34" s="227">
        <v>2994</v>
      </c>
      <c r="R34" s="227">
        <v>2522</v>
      </c>
      <c r="S34" s="228">
        <v>18924</v>
      </c>
    </row>
    <row r="35" spans="1:19" x14ac:dyDescent="0.25">
      <c r="A35" s="229" t="s">
        <v>226</v>
      </c>
      <c r="B35" s="230">
        <v>490</v>
      </c>
      <c r="C35" s="230">
        <v>458</v>
      </c>
      <c r="D35" s="230">
        <v>443</v>
      </c>
      <c r="E35" s="230">
        <v>493</v>
      </c>
      <c r="F35" s="230">
        <v>482</v>
      </c>
      <c r="G35" s="230">
        <v>497</v>
      </c>
      <c r="H35" s="230">
        <v>519</v>
      </c>
      <c r="I35" s="231">
        <v>3382</v>
      </c>
      <c r="K35" s="229" t="s">
        <v>226</v>
      </c>
      <c r="L35" s="230">
        <v>2985</v>
      </c>
      <c r="M35" s="230">
        <v>2713</v>
      </c>
      <c r="N35" s="230">
        <v>2368</v>
      </c>
      <c r="O35" s="230">
        <v>2293</v>
      </c>
      <c r="P35" s="230">
        <v>3038</v>
      </c>
      <c r="Q35" s="230">
        <v>2249</v>
      </c>
      <c r="R35" s="230">
        <v>2256</v>
      </c>
      <c r="S35" s="231">
        <v>17902</v>
      </c>
    </row>
    <row r="36" spans="1:19" x14ac:dyDescent="0.25">
      <c r="A36" s="226" t="s">
        <v>227</v>
      </c>
      <c r="B36" s="227">
        <v>487</v>
      </c>
      <c r="C36" s="227">
        <v>516</v>
      </c>
      <c r="D36" s="227">
        <v>499</v>
      </c>
      <c r="E36" s="227">
        <v>616</v>
      </c>
      <c r="F36" s="227">
        <v>520</v>
      </c>
      <c r="G36" s="227">
        <v>487</v>
      </c>
      <c r="H36" s="227">
        <v>564</v>
      </c>
      <c r="I36" s="228">
        <v>3689</v>
      </c>
      <c r="K36" s="226" t="s">
        <v>227</v>
      </c>
      <c r="L36" s="227">
        <v>2787</v>
      </c>
      <c r="M36" s="227">
        <v>2485</v>
      </c>
      <c r="N36" s="227">
        <v>2891</v>
      </c>
      <c r="O36" s="227">
        <v>2902</v>
      </c>
      <c r="P36" s="227">
        <v>3005</v>
      </c>
      <c r="Q36" s="227">
        <v>2282</v>
      </c>
      <c r="R36" s="227">
        <v>2073</v>
      </c>
      <c r="S36" s="228">
        <v>18425</v>
      </c>
    </row>
    <row r="37" spans="1:19" x14ac:dyDescent="0.25">
      <c r="A37" s="229" t="s">
        <v>228</v>
      </c>
      <c r="B37" s="230">
        <v>373</v>
      </c>
      <c r="C37" s="230">
        <v>476</v>
      </c>
      <c r="D37" s="230">
        <v>470</v>
      </c>
      <c r="E37" s="230">
        <v>561</v>
      </c>
      <c r="F37" s="230">
        <v>518</v>
      </c>
      <c r="G37" s="230">
        <v>436</v>
      </c>
      <c r="H37" s="230">
        <v>431</v>
      </c>
      <c r="I37" s="231">
        <v>3265</v>
      </c>
      <c r="K37" s="229" t="s">
        <v>228</v>
      </c>
      <c r="L37" s="230">
        <v>2962</v>
      </c>
      <c r="M37" s="230">
        <v>3041</v>
      </c>
      <c r="N37" s="230">
        <v>2956</v>
      </c>
      <c r="O37" s="230">
        <v>3249</v>
      </c>
      <c r="P37" s="230">
        <v>3190</v>
      </c>
      <c r="Q37" s="230">
        <v>2501</v>
      </c>
      <c r="R37" s="230">
        <v>1830</v>
      </c>
      <c r="S37" s="231">
        <v>19729</v>
      </c>
    </row>
    <row r="38" spans="1:19" x14ac:dyDescent="0.25">
      <c r="A38" s="226" t="s">
        <v>229</v>
      </c>
      <c r="B38" s="227">
        <v>494</v>
      </c>
      <c r="C38" s="227">
        <v>513</v>
      </c>
      <c r="D38" s="227">
        <v>402</v>
      </c>
      <c r="E38" s="227">
        <v>670</v>
      </c>
      <c r="F38" s="227">
        <v>572</v>
      </c>
      <c r="G38" s="227">
        <v>493</v>
      </c>
      <c r="H38" s="227">
        <v>453</v>
      </c>
      <c r="I38" s="228">
        <v>3597</v>
      </c>
      <c r="K38" s="226" t="s">
        <v>229</v>
      </c>
      <c r="L38" s="227">
        <v>2236</v>
      </c>
      <c r="M38" s="227">
        <v>2458</v>
      </c>
      <c r="N38" s="227">
        <v>2450</v>
      </c>
      <c r="O38" s="227">
        <v>2569</v>
      </c>
      <c r="P38" s="227">
        <v>2453</v>
      </c>
      <c r="Q38" s="227">
        <v>2225</v>
      </c>
      <c r="R38" s="227">
        <v>1729</v>
      </c>
      <c r="S38" s="228">
        <v>16120</v>
      </c>
    </row>
    <row r="39" spans="1:19" x14ac:dyDescent="0.25">
      <c r="A39" s="229" t="s">
        <v>230</v>
      </c>
      <c r="B39" s="230">
        <v>490</v>
      </c>
      <c r="C39" s="230">
        <v>536</v>
      </c>
      <c r="D39" s="230">
        <v>583</v>
      </c>
      <c r="E39" s="230">
        <v>666</v>
      </c>
      <c r="F39" s="230">
        <v>596</v>
      </c>
      <c r="G39" s="230">
        <v>592</v>
      </c>
      <c r="H39" s="230">
        <v>496</v>
      </c>
      <c r="I39" s="231">
        <v>3959</v>
      </c>
      <c r="K39" s="229" t="s">
        <v>230</v>
      </c>
      <c r="L39" s="230">
        <v>2710</v>
      </c>
      <c r="M39" s="230">
        <v>2593</v>
      </c>
      <c r="N39" s="230">
        <v>2997</v>
      </c>
      <c r="O39" s="230">
        <v>2408</v>
      </c>
      <c r="P39" s="230">
        <v>2783</v>
      </c>
      <c r="Q39" s="230">
        <v>2751</v>
      </c>
      <c r="R39" s="230">
        <v>2158</v>
      </c>
      <c r="S39" s="231">
        <v>18400</v>
      </c>
    </row>
    <row r="40" spans="1:19" x14ac:dyDescent="0.25">
      <c r="A40" s="226" t="s">
        <v>231</v>
      </c>
      <c r="B40" s="227">
        <v>369</v>
      </c>
      <c r="C40" s="227">
        <v>418</v>
      </c>
      <c r="D40" s="227">
        <v>435</v>
      </c>
      <c r="E40" s="227">
        <v>542</v>
      </c>
      <c r="F40" s="227">
        <v>486</v>
      </c>
      <c r="G40" s="227">
        <v>458</v>
      </c>
      <c r="H40" s="227">
        <v>558</v>
      </c>
      <c r="I40" s="228">
        <v>3266</v>
      </c>
      <c r="K40" s="226" t="s">
        <v>231</v>
      </c>
      <c r="L40" s="227">
        <v>2640</v>
      </c>
      <c r="M40" s="227">
        <v>2561</v>
      </c>
      <c r="N40" s="227">
        <v>2385</v>
      </c>
      <c r="O40" s="227">
        <v>2511</v>
      </c>
      <c r="P40" s="227">
        <v>2352</v>
      </c>
      <c r="Q40" s="227">
        <v>2091</v>
      </c>
      <c r="R40" s="227">
        <v>1973</v>
      </c>
      <c r="S40" s="228">
        <v>16513</v>
      </c>
    </row>
    <row r="41" spans="1:19" x14ac:dyDescent="0.25">
      <c r="A41" s="229" t="s">
        <v>232</v>
      </c>
      <c r="B41" s="230">
        <v>256</v>
      </c>
      <c r="C41" s="230">
        <v>353</v>
      </c>
      <c r="D41" s="230">
        <v>413</v>
      </c>
      <c r="E41" s="230">
        <v>421</v>
      </c>
      <c r="F41" s="230">
        <v>369</v>
      </c>
      <c r="G41" s="230">
        <v>393</v>
      </c>
      <c r="H41" s="230">
        <v>423</v>
      </c>
      <c r="I41" s="231">
        <v>2628</v>
      </c>
      <c r="K41" s="229" t="s">
        <v>232</v>
      </c>
      <c r="L41" s="230">
        <v>1841</v>
      </c>
      <c r="M41" s="230">
        <v>1753</v>
      </c>
      <c r="N41" s="230">
        <v>1524</v>
      </c>
      <c r="O41" s="230">
        <v>1706</v>
      </c>
      <c r="P41" s="230">
        <v>1691</v>
      </c>
      <c r="Q41" s="230">
        <v>1598</v>
      </c>
      <c r="R41" s="230">
        <v>1382</v>
      </c>
      <c r="S41" s="231">
        <v>11495</v>
      </c>
    </row>
    <row r="42" spans="1:19" x14ac:dyDescent="0.25">
      <c r="A42" s="232" t="s">
        <v>2</v>
      </c>
      <c r="B42" s="233">
        <v>5186</v>
      </c>
      <c r="C42" s="233">
        <v>5510</v>
      </c>
      <c r="D42" s="233">
        <v>5678</v>
      </c>
      <c r="E42" s="233">
        <v>6657</v>
      </c>
      <c r="F42" s="233">
        <v>5907</v>
      </c>
      <c r="G42" s="233">
        <v>6021</v>
      </c>
      <c r="H42" s="233">
        <v>6191</v>
      </c>
      <c r="I42" s="191">
        <v>41150</v>
      </c>
      <c r="K42" s="232" t="s">
        <v>2</v>
      </c>
      <c r="L42" s="233">
        <v>30674</v>
      </c>
      <c r="M42" s="233">
        <v>30125</v>
      </c>
      <c r="N42" s="233">
        <v>29558</v>
      </c>
      <c r="O42" s="233">
        <v>28924</v>
      </c>
      <c r="P42" s="233">
        <v>31444</v>
      </c>
      <c r="Q42" s="233">
        <v>27807</v>
      </c>
      <c r="R42" s="233">
        <v>24528</v>
      </c>
      <c r="S42" s="191">
        <v>203060</v>
      </c>
    </row>
    <row r="43" spans="1:19" x14ac:dyDescent="0.25">
      <c r="A43" s="84" t="s">
        <v>211</v>
      </c>
      <c r="K43" s="84" t="s">
        <v>212</v>
      </c>
    </row>
    <row r="44" spans="1:19" x14ac:dyDescent="0.25">
      <c r="A44" s="173" t="s">
        <v>238</v>
      </c>
    </row>
    <row r="47" spans="1:19" ht="15.75" x14ac:dyDescent="0.25">
      <c r="A47" s="261" t="s">
        <v>287</v>
      </c>
    </row>
    <row r="48" spans="1:19" x14ac:dyDescent="0.25">
      <c r="A48" s="241" t="s">
        <v>205</v>
      </c>
      <c r="B48" s="245" t="s">
        <v>215</v>
      </c>
      <c r="C48" s="245" t="s">
        <v>216</v>
      </c>
      <c r="D48" s="245" t="s">
        <v>217</v>
      </c>
      <c r="E48" s="245" t="s">
        <v>218</v>
      </c>
      <c r="F48" s="245" t="s">
        <v>219</v>
      </c>
      <c r="G48" s="245" t="s">
        <v>220</v>
      </c>
      <c r="H48" s="245" t="s">
        <v>221</v>
      </c>
      <c r="I48" s="246" t="s">
        <v>2</v>
      </c>
      <c r="K48" s="241" t="s">
        <v>210</v>
      </c>
      <c r="L48" s="245" t="s">
        <v>215</v>
      </c>
      <c r="M48" s="245" t="s">
        <v>216</v>
      </c>
      <c r="N48" s="245" t="s">
        <v>217</v>
      </c>
      <c r="O48" s="245" t="s">
        <v>218</v>
      </c>
      <c r="P48" s="245" t="s">
        <v>219</v>
      </c>
      <c r="Q48" s="245" t="s">
        <v>220</v>
      </c>
      <c r="R48" s="245" t="s">
        <v>221</v>
      </c>
      <c r="S48" s="246" t="s">
        <v>2</v>
      </c>
    </row>
    <row r="49" spans="1:19" x14ac:dyDescent="0.25">
      <c r="A49" s="109" t="s">
        <v>89</v>
      </c>
      <c r="B49" s="198">
        <v>87</v>
      </c>
      <c r="C49" s="198">
        <v>108</v>
      </c>
      <c r="D49" s="198">
        <v>147</v>
      </c>
      <c r="E49" s="198">
        <v>113</v>
      </c>
      <c r="F49" s="198">
        <v>137</v>
      </c>
      <c r="G49" s="198">
        <v>62</v>
      </c>
      <c r="H49" s="198">
        <v>47</v>
      </c>
      <c r="I49" s="196">
        <v>701</v>
      </c>
      <c r="K49" s="109" t="s">
        <v>89</v>
      </c>
      <c r="L49" s="198">
        <v>793</v>
      </c>
      <c r="M49" s="198">
        <v>611</v>
      </c>
      <c r="N49" s="198">
        <v>910</v>
      </c>
      <c r="O49" s="198">
        <v>812</v>
      </c>
      <c r="P49" s="198">
        <v>758</v>
      </c>
      <c r="Q49" s="198">
        <v>1007</v>
      </c>
      <c r="R49" s="198">
        <v>742</v>
      </c>
      <c r="S49" s="196">
        <v>5633</v>
      </c>
    </row>
    <row r="50" spans="1:19" x14ac:dyDescent="0.25">
      <c r="A50" s="176" t="s">
        <v>90</v>
      </c>
      <c r="B50" s="199">
        <v>309</v>
      </c>
      <c r="C50" s="199">
        <v>368</v>
      </c>
      <c r="D50" s="199">
        <v>317</v>
      </c>
      <c r="E50" s="199">
        <v>415</v>
      </c>
      <c r="F50" s="199">
        <v>420</v>
      </c>
      <c r="G50" s="199">
        <v>383</v>
      </c>
      <c r="H50" s="199">
        <v>372</v>
      </c>
      <c r="I50" s="197">
        <v>2584</v>
      </c>
      <c r="K50" s="176" t="s">
        <v>90</v>
      </c>
      <c r="L50" s="199">
        <v>3427</v>
      </c>
      <c r="M50" s="199">
        <v>2686</v>
      </c>
      <c r="N50" s="199">
        <v>3981</v>
      </c>
      <c r="O50" s="199">
        <v>2883</v>
      </c>
      <c r="P50" s="199">
        <v>3066</v>
      </c>
      <c r="Q50" s="199">
        <v>4457</v>
      </c>
      <c r="R50" s="199">
        <v>2510</v>
      </c>
      <c r="S50" s="197">
        <v>23010</v>
      </c>
    </row>
    <row r="51" spans="1:19" x14ac:dyDescent="0.25">
      <c r="A51" s="109" t="s">
        <v>91</v>
      </c>
      <c r="B51" s="198">
        <v>941</v>
      </c>
      <c r="C51" s="198">
        <v>944</v>
      </c>
      <c r="D51" s="198">
        <v>956</v>
      </c>
      <c r="E51" s="198">
        <v>1272</v>
      </c>
      <c r="F51" s="198">
        <v>1131</v>
      </c>
      <c r="G51" s="198">
        <v>866</v>
      </c>
      <c r="H51" s="198">
        <v>1047</v>
      </c>
      <c r="I51" s="196">
        <v>7157</v>
      </c>
      <c r="K51" s="109" t="s">
        <v>91</v>
      </c>
      <c r="L51" s="198">
        <v>8619</v>
      </c>
      <c r="M51" s="198">
        <v>8262</v>
      </c>
      <c r="N51" s="198">
        <v>9276</v>
      </c>
      <c r="O51" s="198">
        <v>8493</v>
      </c>
      <c r="P51" s="198">
        <v>8355</v>
      </c>
      <c r="Q51" s="198">
        <v>7766</v>
      </c>
      <c r="R51" s="198">
        <v>6146</v>
      </c>
      <c r="S51" s="196">
        <v>56917</v>
      </c>
    </row>
    <row r="52" spans="1:19" x14ac:dyDescent="0.25">
      <c r="A52" s="176" t="s">
        <v>92</v>
      </c>
      <c r="B52" s="199">
        <v>527</v>
      </c>
      <c r="C52" s="199">
        <v>631</v>
      </c>
      <c r="D52" s="199">
        <v>602</v>
      </c>
      <c r="E52" s="199">
        <v>867</v>
      </c>
      <c r="F52" s="199">
        <v>664</v>
      </c>
      <c r="G52" s="199">
        <v>515</v>
      </c>
      <c r="H52" s="199">
        <v>567</v>
      </c>
      <c r="I52" s="197">
        <v>4373</v>
      </c>
      <c r="K52" s="176" t="s">
        <v>92</v>
      </c>
      <c r="L52" s="199">
        <v>7640</v>
      </c>
      <c r="M52" s="199">
        <v>7818</v>
      </c>
      <c r="N52" s="199">
        <v>8265</v>
      </c>
      <c r="O52" s="199">
        <v>7092</v>
      </c>
      <c r="P52" s="199">
        <v>8050</v>
      </c>
      <c r="Q52" s="199">
        <v>7008</v>
      </c>
      <c r="R52" s="199">
        <v>6486</v>
      </c>
      <c r="S52" s="197">
        <v>52359</v>
      </c>
    </row>
    <row r="53" spans="1:19" x14ac:dyDescent="0.25">
      <c r="A53" s="109" t="s">
        <v>93</v>
      </c>
      <c r="B53" s="198">
        <v>669</v>
      </c>
      <c r="C53" s="198">
        <v>746</v>
      </c>
      <c r="D53" s="198">
        <v>745</v>
      </c>
      <c r="E53" s="198">
        <v>1037</v>
      </c>
      <c r="F53" s="198">
        <v>785</v>
      </c>
      <c r="G53" s="198">
        <v>655</v>
      </c>
      <c r="H53" s="198">
        <v>597</v>
      </c>
      <c r="I53" s="196">
        <v>5234</v>
      </c>
      <c r="K53" s="109" t="s">
        <v>93</v>
      </c>
      <c r="L53" s="198">
        <v>3632</v>
      </c>
      <c r="M53" s="198">
        <v>4583</v>
      </c>
      <c r="N53" s="198">
        <v>3114</v>
      </c>
      <c r="O53" s="198">
        <v>3316</v>
      </c>
      <c r="P53" s="198">
        <v>4623</v>
      </c>
      <c r="Q53" s="198">
        <v>2912</v>
      </c>
      <c r="R53" s="198">
        <v>3512</v>
      </c>
      <c r="S53" s="196">
        <v>25692</v>
      </c>
    </row>
    <row r="54" spans="1:19" x14ac:dyDescent="0.25">
      <c r="A54" s="176" t="s">
        <v>94</v>
      </c>
      <c r="B54" s="199">
        <v>455</v>
      </c>
      <c r="C54" s="199">
        <v>498</v>
      </c>
      <c r="D54" s="199">
        <v>609</v>
      </c>
      <c r="E54" s="199">
        <v>563</v>
      </c>
      <c r="F54" s="199">
        <v>319</v>
      </c>
      <c r="G54" s="199">
        <v>445</v>
      </c>
      <c r="H54" s="199">
        <v>603</v>
      </c>
      <c r="I54" s="197">
        <v>3492</v>
      </c>
      <c r="K54" s="176" t="s">
        <v>94</v>
      </c>
      <c r="L54" s="199">
        <v>2563</v>
      </c>
      <c r="M54" s="199">
        <v>2738</v>
      </c>
      <c r="N54" s="199">
        <v>1366</v>
      </c>
      <c r="O54" s="199">
        <v>2360</v>
      </c>
      <c r="P54" s="199">
        <v>2604</v>
      </c>
      <c r="Q54" s="199">
        <v>1164</v>
      </c>
      <c r="R54" s="199">
        <v>1466</v>
      </c>
      <c r="S54" s="197">
        <v>14261</v>
      </c>
    </row>
    <row r="55" spans="1:19" x14ac:dyDescent="0.25">
      <c r="A55" s="109" t="s">
        <v>95</v>
      </c>
      <c r="B55" s="198">
        <v>316</v>
      </c>
      <c r="C55" s="198">
        <v>370</v>
      </c>
      <c r="D55" s="198">
        <v>344</v>
      </c>
      <c r="E55" s="198">
        <v>356</v>
      </c>
      <c r="F55" s="198">
        <v>322</v>
      </c>
      <c r="G55" s="198">
        <v>443</v>
      </c>
      <c r="H55" s="198">
        <v>413</v>
      </c>
      <c r="I55" s="196">
        <v>2564</v>
      </c>
      <c r="K55" s="109" t="s">
        <v>95</v>
      </c>
      <c r="L55" s="198">
        <v>2038</v>
      </c>
      <c r="M55" s="198">
        <v>1557</v>
      </c>
      <c r="N55" s="198">
        <v>783</v>
      </c>
      <c r="O55" s="198">
        <v>1958</v>
      </c>
      <c r="P55" s="198">
        <v>1795</v>
      </c>
      <c r="Q55" s="198">
        <v>997</v>
      </c>
      <c r="R55" s="198">
        <v>996</v>
      </c>
      <c r="S55" s="196">
        <v>10124</v>
      </c>
    </row>
    <row r="56" spans="1:19" x14ac:dyDescent="0.25">
      <c r="A56" s="176" t="s">
        <v>96</v>
      </c>
      <c r="B56" s="199">
        <v>506</v>
      </c>
      <c r="C56" s="199">
        <v>493</v>
      </c>
      <c r="D56" s="199">
        <v>559</v>
      </c>
      <c r="E56" s="199">
        <v>531</v>
      </c>
      <c r="F56" s="199">
        <v>469</v>
      </c>
      <c r="G56" s="199">
        <v>620</v>
      </c>
      <c r="H56" s="199">
        <v>589</v>
      </c>
      <c r="I56" s="197">
        <v>3767</v>
      </c>
      <c r="K56" s="176" t="s">
        <v>96</v>
      </c>
      <c r="L56" s="199">
        <v>820</v>
      </c>
      <c r="M56" s="199">
        <v>704</v>
      </c>
      <c r="N56" s="199">
        <v>633</v>
      </c>
      <c r="O56" s="199">
        <v>866</v>
      </c>
      <c r="P56" s="199">
        <v>788</v>
      </c>
      <c r="Q56" s="199">
        <v>803</v>
      </c>
      <c r="R56" s="199">
        <v>730</v>
      </c>
      <c r="S56" s="197">
        <v>5344</v>
      </c>
    </row>
    <row r="57" spans="1:19" x14ac:dyDescent="0.25">
      <c r="A57" s="109" t="s">
        <v>97</v>
      </c>
      <c r="B57" s="198">
        <v>231</v>
      </c>
      <c r="C57" s="198">
        <v>299</v>
      </c>
      <c r="D57" s="198">
        <v>260</v>
      </c>
      <c r="E57" s="198">
        <v>271</v>
      </c>
      <c r="F57" s="198">
        <v>487</v>
      </c>
      <c r="G57" s="198">
        <v>475</v>
      </c>
      <c r="H57" s="198">
        <v>372</v>
      </c>
      <c r="I57" s="196">
        <v>2395</v>
      </c>
      <c r="K57" s="109" t="s">
        <v>97</v>
      </c>
      <c r="L57" s="198">
        <v>493</v>
      </c>
      <c r="M57" s="198">
        <v>515</v>
      </c>
      <c r="N57" s="198">
        <v>502</v>
      </c>
      <c r="O57" s="198">
        <v>476</v>
      </c>
      <c r="P57" s="198">
        <v>534</v>
      </c>
      <c r="Q57" s="198">
        <v>568</v>
      </c>
      <c r="R57" s="198">
        <v>498</v>
      </c>
      <c r="S57" s="196">
        <v>3586</v>
      </c>
    </row>
    <row r="58" spans="1:19" x14ac:dyDescent="0.25">
      <c r="A58" s="176" t="s">
        <v>98</v>
      </c>
      <c r="B58" s="199">
        <v>176</v>
      </c>
      <c r="C58" s="199">
        <v>93</v>
      </c>
      <c r="D58" s="199">
        <v>143</v>
      </c>
      <c r="E58" s="199">
        <v>132</v>
      </c>
      <c r="F58" s="199">
        <v>158</v>
      </c>
      <c r="G58" s="199">
        <v>335</v>
      </c>
      <c r="H58" s="199">
        <v>338</v>
      </c>
      <c r="I58" s="197">
        <v>1375</v>
      </c>
      <c r="K58" s="176" t="s">
        <v>98</v>
      </c>
      <c r="L58" s="199">
        <v>304</v>
      </c>
      <c r="M58" s="199">
        <v>292</v>
      </c>
      <c r="N58" s="199">
        <v>372</v>
      </c>
      <c r="O58" s="199">
        <v>294</v>
      </c>
      <c r="P58" s="199">
        <v>396</v>
      </c>
      <c r="Q58" s="199">
        <v>512</v>
      </c>
      <c r="R58" s="199">
        <v>636</v>
      </c>
      <c r="S58" s="197">
        <v>2806</v>
      </c>
    </row>
    <row r="59" spans="1:19" x14ac:dyDescent="0.25">
      <c r="A59" s="109" t="s">
        <v>99</v>
      </c>
      <c r="B59" s="198">
        <v>23</v>
      </c>
      <c r="C59" s="198">
        <v>24</v>
      </c>
      <c r="D59" s="198">
        <v>27</v>
      </c>
      <c r="E59" s="198">
        <v>34</v>
      </c>
      <c r="F59" s="198">
        <v>32</v>
      </c>
      <c r="G59" s="198">
        <v>60</v>
      </c>
      <c r="H59" s="198">
        <v>81</v>
      </c>
      <c r="I59" s="196">
        <v>281</v>
      </c>
      <c r="K59" s="109" t="s">
        <v>99</v>
      </c>
      <c r="L59" s="198">
        <v>162</v>
      </c>
      <c r="M59" s="198">
        <v>173</v>
      </c>
      <c r="N59" s="198">
        <v>173</v>
      </c>
      <c r="O59" s="198">
        <v>184</v>
      </c>
      <c r="P59" s="198">
        <v>246</v>
      </c>
      <c r="Q59" s="198">
        <v>369</v>
      </c>
      <c r="R59" s="198">
        <v>542</v>
      </c>
      <c r="S59" s="196">
        <v>1849</v>
      </c>
    </row>
    <row r="60" spans="1:19" x14ac:dyDescent="0.25">
      <c r="A60" s="176" t="s">
        <v>100</v>
      </c>
      <c r="B60" s="199">
        <v>45</v>
      </c>
      <c r="C60" s="199">
        <v>34</v>
      </c>
      <c r="D60" s="199">
        <v>28</v>
      </c>
      <c r="E60" s="199">
        <v>65</v>
      </c>
      <c r="F60" s="199">
        <v>60</v>
      </c>
      <c r="G60" s="199">
        <v>19</v>
      </c>
      <c r="H60" s="199">
        <v>21</v>
      </c>
      <c r="I60" s="197">
        <v>272</v>
      </c>
      <c r="K60" s="176" t="s">
        <v>100</v>
      </c>
      <c r="L60" s="199">
        <v>183</v>
      </c>
      <c r="M60" s="199">
        <v>186</v>
      </c>
      <c r="N60" s="199">
        <v>183</v>
      </c>
      <c r="O60" s="199">
        <v>190</v>
      </c>
      <c r="P60" s="199">
        <v>229</v>
      </c>
      <c r="Q60" s="199">
        <v>244</v>
      </c>
      <c r="R60" s="199">
        <v>264</v>
      </c>
      <c r="S60" s="197">
        <v>1479</v>
      </c>
    </row>
    <row r="61" spans="1:19" x14ac:dyDescent="0.25">
      <c r="A61" s="109" t="s">
        <v>233</v>
      </c>
      <c r="B61" s="198">
        <v>901</v>
      </c>
      <c r="C61" s="198">
        <v>902</v>
      </c>
      <c r="D61" s="198">
        <v>941</v>
      </c>
      <c r="E61" s="198">
        <v>1001</v>
      </c>
      <c r="F61" s="198">
        <v>923</v>
      </c>
      <c r="G61" s="198">
        <v>1143</v>
      </c>
      <c r="H61" s="198">
        <v>1144</v>
      </c>
      <c r="I61" s="196">
        <v>6955</v>
      </c>
      <c r="K61" s="179" t="s">
        <v>2</v>
      </c>
      <c r="L61" s="188">
        <v>30674</v>
      </c>
      <c r="M61" s="188">
        <v>30125</v>
      </c>
      <c r="N61" s="188">
        <v>29558</v>
      </c>
      <c r="O61" s="188">
        <v>28924</v>
      </c>
      <c r="P61" s="188">
        <v>31444</v>
      </c>
      <c r="Q61" s="188">
        <v>27807</v>
      </c>
      <c r="R61" s="188">
        <v>24528</v>
      </c>
      <c r="S61" s="191">
        <v>203060</v>
      </c>
    </row>
    <row r="62" spans="1:19" x14ac:dyDescent="0.25">
      <c r="A62" s="178" t="s">
        <v>2</v>
      </c>
      <c r="B62" s="190">
        <v>5186</v>
      </c>
      <c r="C62" s="190">
        <v>5510</v>
      </c>
      <c r="D62" s="190">
        <v>5678</v>
      </c>
      <c r="E62" s="190">
        <v>6657</v>
      </c>
      <c r="F62" s="190">
        <v>5907</v>
      </c>
      <c r="G62" s="190">
        <v>6021</v>
      </c>
      <c r="H62" s="190">
        <v>6191</v>
      </c>
      <c r="I62" s="189">
        <v>41150</v>
      </c>
      <c r="K62" s="84" t="s">
        <v>212</v>
      </c>
    </row>
    <row r="63" spans="1:19" x14ac:dyDescent="0.25">
      <c r="A63" s="84" t="s">
        <v>211</v>
      </c>
    </row>
    <row r="64" spans="1:19" x14ac:dyDescent="0.25">
      <c r="A64" s="173" t="s">
        <v>238</v>
      </c>
    </row>
    <row r="67" spans="1:14" ht="15.75" x14ac:dyDescent="0.25">
      <c r="A67" s="261" t="s">
        <v>288</v>
      </c>
    </row>
    <row r="68" spans="1:14" ht="42.75" customHeight="1" x14ac:dyDescent="0.25">
      <c r="A68" s="241" t="s">
        <v>205</v>
      </c>
      <c r="B68" s="238" t="s">
        <v>206</v>
      </c>
      <c r="C68" s="239" t="s">
        <v>207</v>
      </c>
      <c r="D68" s="239" t="s">
        <v>208</v>
      </c>
      <c r="E68" s="239" t="s">
        <v>209</v>
      </c>
      <c r="F68" s="240" t="s">
        <v>2</v>
      </c>
      <c r="I68" s="241" t="s">
        <v>210</v>
      </c>
      <c r="J68" s="247"/>
      <c r="K68" s="239" t="s">
        <v>206</v>
      </c>
      <c r="L68" s="238" t="s">
        <v>208</v>
      </c>
      <c r="M68" s="239" t="s">
        <v>209</v>
      </c>
      <c r="N68" s="240" t="s">
        <v>2</v>
      </c>
    </row>
    <row r="69" spans="1:14" x14ac:dyDescent="0.25">
      <c r="A69" s="109" t="s">
        <v>158</v>
      </c>
      <c r="B69" s="198">
        <v>3062</v>
      </c>
      <c r="C69" s="198">
        <v>0</v>
      </c>
      <c r="D69" s="198">
        <v>471</v>
      </c>
      <c r="E69" s="198">
        <v>573</v>
      </c>
      <c r="F69" s="196">
        <v>4106</v>
      </c>
      <c r="I69" s="109" t="s">
        <v>158</v>
      </c>
      <c r="J69" s="234"/>
      <c r="K69" s="198">
        <v>3863</v>
      </c>
      <c r="L69" s="198">
        <v>5045</v>
      </c>
      <c r="M69" s="198">
        <v>342</v>
      </c>
      <c r="N69" s="196">
        <v>9250</v>
      </c>
    </row>
    <row r="70" spans="1:14" x14ac:dyDescent="0.25">
      <c r="A70" s="176" t="s">
        <v>159</v>
      </c>
      <c r="B70" s="199">
        <v>4863</v>
      </c>
      <c r="C70" s="199">
        <v>0</v>
      </c>
      <c r="D70" s="199">
        <v>1443</v>
      </c>
      <c r="E70" s="199">
        <v>893</v>
      </c>
      <c r="F70" s="197">
        <v>7199</v>
      </c>
      <c r="I70" s="176" t="s">
        <v>159</v>
      </c>
      <c r="J70" s="235"/>
      <c r="K70" s="199">
        <v>6060</v>
      </c>
      <c r="L70" s="199">
        <v>7410</v>
      </c>
      <c r="M70" s="199">
        <v>769</v>
      </c>
      <c r="N70" s="197">
        <v>14239</v>
      </c>
    </row>
    <row r="71" spans="1:14" x14ac:dyDescent="0.25">
      <c r="A71" s="109" t="s">
        <v>160</v>
      </c>
      <c r="B71" s="198">
        <v>1594</v>
      </c>
      <c r="C71" s="198">
        <v>0</v>
      </c>
      <c r="D71" s="198">
        <v>453</v>
      </c>
      <c r="E71" s="198">
        <v>341</v>
      </c>
      <c r="F71" s="196">
        <v>2388</v>
      </c>
      <c r="I71" s="109" t="s">
        <v>160</v>
      </c>
      <c r="J71" s="234"/>
      <c r="K71" s="198">
        <v>7770</v>
      </c>
      <c r="L71" s="198">
        <v>8752</v>
      </c>
      <c r="M71" s="198">
        <v>765</v>
      </c>
      <c r="N71" s="196">
        <v>17287</v>
      </c>
    </row>
    <row r="72" spans="1:14" x14ac:dyDescent="0.25">
      <c r="A72" s="176" t="s">
        <v>161</v>
      </c>
      <c r="B72" s="199">
        <v>2509</v>
      </c>
      <c r="C72" s="199">
        <v>0</v>
      </c>
      <c r="D72" s="199">
        <v>947</v>
      </c>
      <c r="E72" s="199">
        <v>406</v>
      </c>
      <c r="F72" s="197">
        <v>3862</v>
      </c>
      <c r="I72" s="176" t="s">
        <v>161</v>
      </c>
      <c r="J72" s="235"/>
      <c r="K72" s="199">
        <v>19297</v>
      </c>
      <c r="L72" s="199">
        <v>29358</v>
      </c>
      <c r="M72" s="199">
        <v>2783</v>
      </c>
      <c r="N72" s="197">
        <v>51438</v>
      </c>
    </row>
    <row r="73" spans="1:14" x14ac:dyDescent="0.25">
      <c r="A73" s="109" t="s">
        <v>162</v>
      </c>
      <c r="B73" s="198">
        <v>2048</v>
      </c>
      <c r="C73" s="198">
        <v>0</v>
      </c>
      <c r="D73" s="198">
        <v>449</v>
      </c>
      <c r="E73" s="198">
        <v>796</v>
      </c>
      <c r="F73" s="196">
        <v>3293</v>
      </c>
      <c r="I73" s="109" t="s">
        <v>162</v>
      </c>
      <c r="J73" s="234"/>
      <c r="K73" s="198">
        <v>5936</v>
      </c>
      <c r="L73" s="198">
        <v>6872</v>
      </c>
      <c r="M73" s="198">
        <v>477</v>
      </c>
      <c r="N73" s="196">
        <v>13285</v>
      </c>
    </row>
    <row r="74" spans="1:14" x14ac:dyDescent="0.25">
      <c r="A74" s="176" t="s">
        <v>163</v>
      </c>
      <c r="B74" s="199">
        <v>2350</v>
      </c>
      <c r="C74" s="199">
        <v>0</v>
      </c>
      <c r="D74" s="199">
        <v>256</v>
      </c>
      <c r="E74" s="199">
        <v>359</v>
      </c>
      <c r="F74" s="197">
        <v>2965</v>
      </c>
      <c r="I74" s="176" t="s">
        <v>163</v>
      </c>
      <c r="J74" s="235"/>
      <c r="K74" s="199">
        <v>8509</v>
      </c>
      <c r="L74" s="199">
        <v>10645</v>
      </c>
      <c r="M74" s="199">
        <v>925</v>
      </c>
      <c r="N74" s="197">
        <v>20079</v>
      </c>
    </row>
    <row r="75" spans="1:14" x14ac:dyDescent="0.25">
      <c r="A75" s="109" t="s">
        <v>164</v>
      </c>
      <c r="B75" s="198">
        <v>2100</v>
      </c>
      <c r="C75" s="198">
        <v>0</v>
      </c>
      <c r="D75" s="198">
        <v>779</v>
      </c>
      <c r="E75" s="198">
        <v>324</v>
      </c>
      <c r="F75" s="196">
        <v>3203</v>
      </c>
      <c r="I75" s="109" t="s">
        <v>164</v>
      </c>
      <c r="J75" s="234"/>
      <c r="K75" s="198">
        <v>2509</v>
      </c>
      <c r="L75" s="198">
        <v>3113</v>
      </c>
      <c r="M75" s="198">
        <v>279</v>
      </c>
      <c r="N75" s="196">
        <v>5901</v>
      </c>
    </row>
    <row r="76" spans="1:14" x14ac:dyDescent="0.25">
      <c r="A76" s="176" t="s">
        <v>165</v>
      </c>
      <c r="B76" s="199">
        <v>1533</v>
      </c>
      <c r="C76" s="199">
        <v>0</v>
      </c>
      <c r="D76" s="199">
        <v>421</v>
      </c>
      <c r="E76" s="199">
        <v>245</v>
      </c>
      <c r="F76" s="197">
        <v>2199</v>
      </c>
      <c r="I76" s="176" t="s">
        <v>165</v>
      </c>
      <c r="J76" s="235"/>
      <c r="K76" s="199">
        <v>11067</v>
      </c>
      <c r="L76" s="199">
        <v>15204</v>
      </c>
      <c r="M76" s="199">
        <v>1102</v>
      </c>
      <c r="N76" s="197">
        <v>27373</v>
      </c>
    </row>
    <row r="77" spans="1:14" x14ac:dyDescent="0.25">
      <c r="A77" s="109" t="s">
        <v>166</v>
      </c>
      <c r="B77" s="198">
        <v>3021</v>
      </c>
      <c r="C77" s="198">
        <v>0</v>
      </c>
      <c r="D77" s="198">
        <v>619</v>
      </c>
      <c r="E77" s="198">
        <v>691</v>
      </c>
      <c r="F77" s="196">
        <v>4331</v>
      </c>
      <c r="I77" s="109" t="s">
        <v>166</v>
      </c>
      <c r="J77" s="234"/>
      <c r="K77" s="198">
        <v>6645</v>
      </c>
      <c r="L77" s="198">
        <v>8146</v>
      </c>
      <c r="M77" s="198">
        <v>565</v>
      </c>
      <c r="N77" s="196">
        <v>15356</v>
      </c>
    </row>
    <row r="78" spans="1:14" x14ac:dyDescent="0.25">
      <c r="A78" s="176" t="s">
        <v>167</v>
      </c>
      <c r="B78" s="199">
        <v>2811</v>
      </c>
      <c r="C78" s="199">
        <v>0</v>
      </c>
      <c r="D78" s="199">
        <v>1070</v>
      </c>
      <c r="E78" s="199">
        <v>540</v>
      </c>
      <c r="F78" s="197">
        <v>4421</v>
      </c>
      <c r="I78" s="176" t="s">
        <v>167</v>
      </c>
      <c r="J78" s="235"/>
      <c r="K78" s="199">
        <v>6308</v>
      </c>
      <c r="L78" s="199">
        <v>6972</v>
      </c>
      <c r="M78" s="199">
        <v>578</v>
      </c>
      <c r="N78" s="197">
        <v>13858</v>
      </c>
    </row>
    <row r="79" spans="1:14" x14ac:dyDescent="0.25">
      <c r="A79" s="109" t="s">
        <v>168</v>
      </c>
      <c r="B79" s="198">
        <v>1048</v>
      </c>
      <c r="C79" s="198">
        <v>0</v>
      </c>
      <c r="D79" s="198">
        <v>339</v>
      </c>
      <c r="E79" s="198">
        <v>125</v>
      </c>
      <c r="F79" s="196">
        <v>1512</v>
      </c>
      <c r="I79" s="109" t="s">
        <v>168</v>
      </c>
      <c r="J79" s="234"/>
      <c r="K79" s="198">
        <v>6895</v>
      </c>
      <c r="L79" s="198">
        <v>7485</v>
      </c>
      <c r="M79" s="198">
        <v>614</v>
      </c>
      <c r="N79" s="196">
        <v>14994</v>
      </c>
    </row>
    <row r="80" spans="1:14" x14ac:dyDescent="0.25">
      <c r="A80" s="176" t="s">
        <v>78</v>
      </c>
      <c r="B80" s="199">
        <v>1</v>
      </c>
      <c r="C80" s="199">
        <v>1650</v>
      </c>
      <c r="D80" s="199">
        <v>8</v>
      </c>
      <c r="E80" s="199">
        <v>12</v>
      </c>
      <c r="F80" s="197">
        <v>1671</v>
      </c>
      <c r="I80" s="177" t="s">
        <v>169</v>
      </c>
      <c r="J80" s="236"/>
      <c r="K80" s="187">
        <v>84859</v>
      </c>
      <c r="L80" s="187">
        <v>109002</v>
      </c>
      <c r="M80" s="187">
        <v>9199</v>
      </c>
      <c r="N80" s="186">
        <v>203060</v>
      </c>
    </row>
    <row r="81" spans="1:9" x14ac:dyDescent="0.25">
      <c r="A81" s="180" t="s">
        <v>169</v>
      </c>
      <c r="B81" s="188">
        <v>26940</v>
      </c>
      <c r="C81" s="188">
        <v>1650</v>
      </c>
      <c r="D81" s="188">
        <v>7255</v>
      </c>
      <c r="E81" s="188">
        <v>5305</v>
      </c>
      <c r="F81" s="191">
        <v>41150</v>
      </c>
      <c r="I81" s="84" t="s">
        <v>212</v>
      </c>
    </row>
    <row r="82" spans="1:9" x14ac:dyDescent="0.25">
      <c r="A82" s="84" t="s">
        <v>211</v>
      </c>
    </row>
    <row r="83" spans="1:9" x14ac:dyDescent="0.25">
      <c r="A83" s="173" t="s">
        <v>238</v>
      </c>
    </row>
    <row r="85" spans="1:9" x14ac:dyDescent="0.25">
      <c r="A85" s="170"/>
    </row>
  </sheetData>
  <hyperlinks>
    <hyperlink ref="A11" location="Contents!A1" display="Home"/>
    <hyperlink ref="A25" location="Contents!A1" display="Home"/>
    <hyperlink ref="A44" location="Contents!A1" display="Home"/>
    <hyperlink ref="A64" location="Contents!A1" display="Home"/>
    <hyperlink ref="A83" location="Contents!A1" display="Home"/>
  </hyperlinks>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workbookViewId="0">
      <selection activeCell="I4" sqref="I4"/>
    </sheetView>
  </sheetViews>
  <sheetFormatPr defaultRowHeight="15" x14ac:dyDescent="0.25"/>
  <cols>
    <col min="2" max="6" width="15.140625" customWidth="1"/>
  </cols>
  <sheetData>
    <row r="2" spans="1:8" ht="16.5" thickBot="1" x14ac:dyDescent="0.3">
      <c r="A2" s="260" t="s">
        <v>316</v>
      </c>
    </row>
    <row r="3" spans="1:8" ht="45.75" thickBot="1" x14ac:dyDescent="0.3">
      <c r="A3" s="248"/>
      <c r="B3" s="257" t="s">
        <v>302</v>
      </c>
      <c r="C3" s="257" t="s">
        <v>303</v>
      </c>
      <c r="D3" s="257" t="s">
        <v>304</v>
      </c>
      <c r="E3" s="257" t="s">
        <v>305</v>
      </c>
      <c r="F3" s="257" t="s">
        <v>306</v>
      </c>
    </row>
    <row r="4" spans="1:8" x14ac:dyDescent="0.25">
      <c r="A4" s="299" t="s">
        <v>307</v>
      </c>
      <c r="B4" s="249">
        <v>2010</v>
      </c>
      <c r="C4" s="250">
        <v>0.45800136793916091</v>
      </c>
      <c r="D4" s="250">
        <v>0.27208843417273432</v>
      </c>
      <c r="E4" s="250">
        <v>0.18201868309134406</v>
      </c>
      <c r="F4" s="250">
        <v>9.1691866369376221E-2</v>
      </c>
    </row>
    <row r="5" spans="1:8" x14ac:dyDescent="0.25">
      <c r="A5" s="300"/>
      <c r="B5" s="251">
        <v>2011</v>
      </c>
      <c r="C5" s="252">
        <v>0.44868990451634916</v>
      </c>
      <c r="D5" s="252">
        <v>0.26025263231174806</v>
      </c>
      <c r="E5" s="252">
        <v>0.1712001620708119</v>
      </c>
      <c r="F5" s="252">
        <v>9.1646861903252649E-2</v>
      </c>
    </row>
    <row r="6" spans="1:8" x14ac:dyDescent="0.25">
      <c r="A6" s="300"/>
      <c r="B6" s="253">
        <v>2012</v>
      </c>
      <c r="C6" s="250">
        <v>0.46667879318858191</v>
      </c>
      <c r="D6" s="250">
        <v>0.30412721242306945</v>
      </c>
      <c r="E6" s="250">
        <v>0.16261562024127535</v>
      </c>
      <c r="F6" s="250">
        <v>9.3803307088897836E-2</v>
      </c>
    </row>
    <row r="7" spans="1:8" x14ac:dyDescent="0.25">
      <c r="A7" s="300"/>
      <c r="B7" s="251">
        <v>2013</v>
      </c>
      <c r="C7" s="252">
        <v>0.43783709295193618</v>
      </c>
      <c r="D7" s="252">
        <v>0.26737899558459277</v>
      </c>
      <c r="E7" s="252">
        <v>0.19264943817954472</v>
      </c>
      <c r="F7" s="252">
        <v>8.3257274181594898E-2</v>
      </c>
    </row>
    <row r="8" spans="1:8" x14ac:dyDescent="0.25">
      <c r="A8" s="300"/>
      <c r="B8" s="253">
        <v>2014</v>
      </c>
      <c r="C8" s="250">
        <v>0.4400402620017263</v>
      </c>
      <c r="D8" s="250">
        <v>0.27732865240247073</v>
      </c>
      <c r="E8" s="250">
        <v>0.19341344851271525</v>
      </c>
      <c r="F8" s="250">
        <v>0.10217042990507925</v>
      </c>
    </row>
    <row r="9" spans="1:8" x14ac:dyDescent="0.25">
      <c r="A9" s="300"/>
      <c r="B9" s="251">
        <v>2015</v>
      </c>
      <c r="C9" s="252">
        <v>0.4926376758471942</v>
      </c>
      <c r="D9" s="252">
        <v>0.28498144462444525</v>
      </c>
      <c r="E9" s="252">
        <v>0.16702619341626843</v>
      </c>
      <c r="F9" s="252">
        <v>0.1090846023048592</v>
      </c>
    </row>
    <row r="10" spans="1:8" ht="15.75" x14ac:dyDescent="0.25">
      <c r="A10" s="300"/>
      <c r="B10" s="253">
        <v>2016</v>
      </c>
      <c r="C10" s="250">
        <v>0.44415921066651642</v>
      </c>
      <c r="D10" s="250">
        <v>0.2749989600500044</v>
      </c>
      <c r="E10" s="250">
        <v>0.16960388620748093</v>
      </c>
      <c r="F10" s="250">
        <v>0.10063820391409445</v>
      </c>
      <c r="H10" s="260" t="s">
        <v>315</v>
      </c>
    </row>
    <row r="11" spans="1:8" x14ac:dyDescent="0.25">
      <c r="A11" s="300"/>
      <c r="B11" s="251">
        <v>2017</v>
      </c>
      <c r="C11" s="252">
        <v>0.40734363642067201</v>
      </c>
      <c r="D11" s="252">
        <v>0.31620532571539683</v>
      </c>
      <c r="E11" s="252">
        <v>0.12598658075738617</v>
      </c>
      <c r="F11" s="252">
        <v>0.10397751364505989</v>
      </c>
    </row>
    <row r="12" spans="1:8" x14ac:dyDescent="0.25">
      <c r="A12" s="254"/>
      <c r="B12" s="253" t="s">
        <v>308</v>
      </c>
      <c r="C12" s="250">
        <v>0.38816493485330184</v>
      </c>
      <c r="D12" s="250">
        <v>0.31102250690262917</v>
      </c>
      <c r="E12" s="250">
        <v>0.16906344112935878</v>
      </c>
      <c r="F12" s="250">
        <v>0.1158750855132745</v>
      </c>
    </row>
    <row r="13" spans="1:8" ht="30.75" thickBot="1" x14ac:dyDescent="0.3">
      <c r="A13" s="255"/>
      <c r="B13" s="255" t="s">
        <v>309</v>
      </c>
      <c r="C13" s="256">
        <f>C4</f>
        <v>0.45800136793916091</v>
      </c>
      <c r="D13" s="256">
        <f t="shared" ref="D13:F13" si="0">D4</f>
        <v>0.27208843417273432</v>
      </c>
      <c r="E13" s="256">
        <f t="shared" si="0"/>
        <v>0.18201868309134406</v>
      </c>
      <c r="F13" s="256">
        <f t="shared" si="0"/>
        <v>9.1691866369376221E-2</v>
      </c>
    </row>
    <row r="14" spans="1:8" x14ac:dyDescent="0.25">
      <c r="A14" s="299" t="s">
        <v>310</v>
      </c>
      <c r="B14" s="249">
        <v>2010</v>
      </c>
      <c r="C14" s="250">
        <v>0.64213913639812459</v>
      </c>
      <c r="D14" s="250">
        <v>0.41659749928047818</v>
      </c>
      <c r="E14" s="250">
        <v>0.20219948557198572</v>
      </c>
      <c r="F14" s="250">
        <v>0.21386627445963358</v>
      </c>
    </row>
    <row r="15" spans="1:8" x14ac:dyDescent="0.25">
      <c r="A15" s="300"/>
      <c r="B15" s="251">
        <v>2011</v>
      </c>
      <c r="C15" s="252">
        <v>0.64153515876993572</v>
      </c>
      <c r="D15" s="252">
        <v>0.39424704652159193</v>
      </c>
      <c r="E15" s="252">
        <v>0.19138395643117456</v>
      </c>
      <c r="F15" s="252">
        <v>0.21187126643978413</v>
      </c>
    </row>
    <row r="16" spans="1:8" x14ac:dyDescent="0.25">
      <c r="A16" s="300"/>
      <c r="B16" s="253">
        <v>2012</v>
      </c>
      <c r="C16" s="250">
        <v>0.67977251680896766</v>
      </c>
      <c r="D16" s="250">
        <v>0.46648241832083731</v>
      </c>
      <c r="E16" s="250">
        <v>0.1815215923528114</v>
      </c>
      <c r="F16" s="250">
        <v>0.20262559867273774</v>
      </c>
    </row>
    <row r="17" spans="1:6" x14ac:dyDescent="0.25">
      <c r="A17" s="300"/>
      <c r="B17" s="251">
        <v>2013</v>
      </c>
      <c r="C17" s="252">
        <v>0.64812730257434426</v>
      </c>
      <c r="D17" s="252">
        <v>0.41293201500188997</v>
      </c>
      <c r="E17" s="252">
        <v>0.19468127610314315</v>
      </c>
      <c r="F17" s="252">
        <v>0.19339404235129817</v>
      </c>
    </row>
    <row r="18" spans="1:6" x14ac:dyDescent="0.25">
      <c r="A18" s="300"/>
      <c r="B18" s="253">
        <v>2014</v>
      </c>
      <c r="C18" s="250">
        <v>0.65622999059341891</v>
      </c>
      <c r="D18" s="250">
        <v>0.41761487384979717</v>
      </c>
      <c r="E18" s="250">
        <v>0.204323687290449</v>
      </c>
      <c r="F18" s="250">
        <v>0.21210789160198631</v>
      </c>
    </row>
    <row r="19" spans="1:6" x14ac:dyDescent="0.25">
      <c r="A19" s="300"/>
      <c r="B19" s="251">
        <v>2015</v>
      </c>
      <c r="C19" s="252">
        <v>0.70178732407507471</v>
      </c>
      <c r="D19" s="252">
        <v>0.44775791898094924</v>
      </c>
      <c r="E19" s="252">
        <v>0.16927785171029205</v>
      </c>
      <c r="F19" s="252">
        <v>0.23578598197695053</v>
      </c>
    </row>
    <row r="20" spans="1:6" x14ac:dyDescent="0.25">
      <c r="A20" s="300"/>
      <c r="B20" s="253">
        <v>2016</v>
      </c>
      <c r="C20" s="250">
        <v>0.66557623045876313</v>
      </c>
      <c r="D20" s="250">
        <v>0.46533927979348744</v>
      </c>
      <c r="E20" s="250">
        <v>0.20824579121265724</v>
      </c>
      <c r="F20" s="250">
        <v>0.23481949822072021</v>
      </c>
    </row>
    <row r="21" spans="1:6" x14ac:dyDescent="0.25">
      <c r="A21" s="300"/>
      <c r="B21" s="251">
        <v>2017</v>
      </c>
      <c r="C21" s="252">
        <v>0.69485265317135858</v>
      </c>
      <c r="D21" s="252">
        <v>0.50479537807544717</v>
      </c>
      <c r="E21" s="252">
        <v>0.14058214751801154</v>
      </c>
      <c r="F21" s="252">
        <v>0.23201244552760839</v>
      </c>
    </row>
    <row r="22" spans="1:6" x14ac:dyDescent="0.25">
      <c r="A22" s="254"/>
      <c r="B22" s="253" t="s">
        <v>308</v>
      </c>
      <c r="C22" s="250">
        <v>0.66790794890841043</v>
      </c>
      <c r="D22" s="250">
        <v>0.47298321227329798</v>
      </c>
      <c r="E22" s="250">
        <v>0.16445106392834161</v>
      </c>
      <c r="F22" s="250">
        <v>0.2356817010457605</v>
      </c>
    </row>
    <row r="23" spans="1:6" ht="30.75" thickBot="1" x14ac:dyDescent="0.3">
      <c r="A23" s="255"/>
      <c r="B23" s="255" t="s">
        <v>309</v>
      </c>
      <c r="C23" s="256">
        <f>C14</f>
        <v>0.64213913639812459</v>
      </c>
      <c r="D23" s="256">
        <f t="shared" ref="D23:F23" si="1">D14</f>
        <v>0.41659749928047818</v>
      </c>
      <c r="E23" s="256">
        <f t="shared" si="1"/>
        <v>0.20219948557198572</v>
      </c>
      <c r="F23" s="256">
        <f t="shared" si="1"/>
        <v>0.21386627445963358</v>
      </c>
    </row>
    <row r="24" spans="1:6" x14ac:dyDescent="0.25">
      <c r="A24" s="299" t="s">
        <v>311</v>
      </c>
      <c r="B24" s="249">
        <v>2010</v>
      </c>
      <c r="C24" s="250">
        <v>0.44544911098252754</v>
      </c>
      <c r="D24" s="250">
        <v>0.26215656372130175</v>
      </c>
      <c r="E24" s="250">
        <v>0.1805141137174768</v>
      </c>
      <c r="F24" s="250">
        <v>8.3590792241759165E-2</v>
      </c>
    </row>
    <row r="25" spans="1:6" x14ac:dyDescent="0.25">
      <c r="A25" s="300"/>
      <c r="B25" s="251">
        <v>2011</v>
      </c>
      <c r="C25" s="252">
        <v>0.43517504364846121</v>
      </c>
      <c r="D25" s="252">
        <v>0.25083475693704971</v>
      </c>
      <c r="E25" s="252">
        <v>0.16968136920460111</v>
      </c>
      <c r="F25" s="252">
        <v>8.3690452403444845E-2</v>
      </c>
    </row>
    <row r="26" spans="1:6" x14ac:dyDescent="0.25">
      <c r="A26" s="300"/>
      <c r="B26" s="253">
        <v>2012</v>
      </c>
      <c r="C26" s="250">
        <v>0.45308427619127228</v>
      </c>
      <c r="D26" s="250">
        <v>0.28791946355781972</v>
      </c>
      <c r="E26" s="250">
        <v>0.16102119564830969</v>
      </c>
      <c r="F26" s="250">
        <v>8.6085741571368488E-2</v>
      </c>
    </row>
    <row r="27" spans="1:6" x14ac:dyDescent="0.25">
      <c r="A27" s="300"/>
      <c r="B27" s="251">
        <v>2013</v>
      </c>
      <c r="C27" s="252">
        <v>0.42414757192519331</v>
      </c>
      <c r="D27" s="252">
        <v>0.25390514145276766</v>
      </c>
      <c r="E27" s="252">
        <v>0.19240908156278014</v>
      </c>
      <c r="F27" s="252">
        <v>7.5484619900605218E-2</v>
      </c>
    </row>
    <row r="28" spans="1:6" x14ac:dyDescent="0.25">
      <c r="A28" s="300"/>
      <c r="B28" s="253">
        <v>2014</v>
      </c>
      <c r="C28" s="250">
        <v>0.42607057480249161</v>
      </c>
      <c r="D28" s="250">
        <v>0.26499819793732965</v>
      </c>
      <c r="E28" s="250">
        <v>0.19235272420234059</v>
      </c>
      <c r="F28" s="250">
        <v>9.3939946894903467E-2</v>
      </c>
    </row>
    <row r="29" spans="1:6" x14ac:dyDescent="0.25">
      <c r="A29" s="300"/>
      <c r="B29" s="251">
        <v>2015</v>
      </c>
      <c r="C29" s="252">
        <v>0.47880003693356316</v>
      </c>
      <c r="D29" s="252">
        <v>0.27177315178313177</v>
      </c>
      <c r="E29" s="252">
        <v>0.16680122561273902</v>
      </c>
      <c r="F29" s="252">
        <v>0.10002530507329591</v>
      </c>
    </row>
    <row r="30" spans="1:6" x14ac:dyDescent="0.25">
      <c r="A30" s="300"/>
      <c r="B30" s="253">
        <v>2016</v>
      </c>
      <c r="C30" s="250">
        <v>0.42987144515874759</v>
      </c>
      <c r="D30" s="250">
        <v>0.26136774405026697</v>
      </c>
      <c r="E30" s="250">
        <v>0.16627088695414169</v>
      </c>
      <c r="F30" s="250">
        <v>9.2342793137577983E-2</v>
      </c>
    </row>
    <row r="31" spans="1:6" x14ac:dyDescent="0.25">
      <c r="A31" s="300"/>
      <c r="B31" s="251">
        <v>2017</v>
      </c>
      <c r="C31" s="252">
        <v>0.38754950347939116</v>
      </c>
      <c r="D31" s="252">
        <v>0.30087805225040987</v>
      </c>
      <c r="E31" s="252">
        <v>0.12430440383743158</v>
      </c>
      <c r="F31" s="252">
        <v>9.4476636501695799E-2</v>
      </c>
    </row>
    <row r="32" spans="1:6" x14ac:dyDescent="0.25">
      <c r="A32" s="254"/>
      <c r="B32" s="253" t="s">
        <v>308</v>
      </c>
      <c r="C32" s="250">
        <v>0.36932945351564267</v>
      </c>
      <c r="D32" s="250">
        <v>0.29652839823642502</v>
      </c>
      <c r="E32" s="250">
        <v>0.16969193960499968</v>
      </c>
      <c r="F32" s="250">
        <v>0.1066346274084605</v>
      </c>
    </row>
    <row r="33" spans="1:6" ht="30.75" thickBot="1" x14ac:dyDescent="0.3">
      <c r="A33" s="255"/>
      <c r="B33" s="255" t="s">
        <v>309</v>
      </c>
      <c r="C33" s="256">
        <f>C24</f>
        <v>0.44544911098252754</v>
      </c>
      <c r="D33" s="256">
        <f t="shared" ref="D33:F33" si="2">D24</f>
        <v>0.26215656372130175</v>
      </c>
      <c r="E33" s="256">
        <f t="shared" si="2"/>
        <v>0.1805141137174768</v>
      </c>
      <c r="F33" s="256">
        <f t="shared" si="2"/>
        <v>8.3590792241759165E-2</v>
      </c>
    </row>
    <row r="34" spans="1:6" x14ac:dyDescent="0.25">
      <c r="A34" s="183" t="s">
        <v>312</v>
      </c>
      <c r="B34" s="184"/>
      <c r="C34" s="184"/>
      <c r="D34" s="184"/>
      <c r="E34" s="184"/>
      <c r="F34" s="184"/>
    </row>
    <row r="35" spans="1:6" x14ac:dyDescent="0.25">
      <c r="A35" s="183" t="s">
        <v>313</v>
      </c>
      <c r="B35" s="184"/>
      <c r="C35" s="184"/>
      <c r="D35" s="184"/>
      <c r="E35" s="184"/>
      <c r="F35" s="184"/>
    </row>
    <row r="36" spans="1:6" x14ac:dyDescent="0.25">
      <c r="A36" s="298" t="s">
        <v>314</v>
      </c>
      <c r="B36" s="298"/>
      <c r="C36" s="298"/>
      <c r="D36" s="298"/>
      <c r="E36" s="298"/>
      <c r="F36" s="298"/>
    </row>
    <row r="38" spans="1:6" x14ac:dyDescent="0.25">
      <c r="A38" s="173" t="s">
        <v>238</v>
      </c>
    </row>
  </sheetData>
  <mergeCells count="4">
    <mergeCell ref="A36:F36"/>
    <mergeCell ref="A4:A11"/>
    <mergeCell ref="A14:A21"/>
    <mergeCell ref="A24:A31"/>
  </mergeCells>
  <hyperlinks>
    <hyperlink ref="A38" location="Contents!A1" display="Hom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48"/>
  <sheetViews>
    <sheetView workbookViewId="0">
      <selection activeCell="D16" sqref="D16"/>
    </sheetView>
  </sheetViews>
  <sheetFormatPr defaultRowHeight="15" x14ac:dyDescent="0.25"/>
  <cols>
    <col min="1" max="1" width="13.5703125" customWidth="1"/>
  </cols>
  <sheetData>
    <row r="3" spans="1:2" x14ac:dyDescent="0.25">
      <c r="A3" s="172" t="s">
        <v>320</v>
      </c>
    </row>
    <row r="4" spans="1:2" x14ac:dyDescent="0.25">
      <c r="A4" s="173" t="s">
        <v>235</v>
      </c>
      <c r="B4" t="s">
        <v>236</v>
      </c>
    </row>
    <row r="5" spans="1:2" x14ac:dyDescent="0.25">
      <c r="A5" s="173" t="s">
        <v>237</v>
      </c>
      <c r="B5" t="s">
        <v>234</v>
      </c>
    </row>
    <row r="6" spans="1:2" x14ac:dyDescent="0.25">
      <c r="A6" s="173" t="s">
        <v>300</v>
      </c>
      <c r="B6" t="s">
        <v>301</v>
      </c>
    </row>
    <row r="7" spans="1:2" x14ac:dyDescent="0.25">
      <c r="A7" s="91"/>
    </row>
    <row r="8" spans="1:2" x14ac:dyDescent="0.25">
      <c r="A8" s="172" t="s">
        <v>321</v>
      </c>
    </row>
    <row r="9" spans="1:2" x14ac:dyDescent="0.25">
      <c r="A9" s="173" t="s">
        <v>239</v>
      </c>
      <c r="B9" t="s">
        <v>240</v>
      </c>
    </row>
    <row r="11" spans="1:2" x14ac:dyDescent="0.25">
      <c r="A11" s="172" t="s">
        <v>322</v>
      </c>
    </row>
    <row r="12" spans="1:2" x14ac:dyDescent="0.25">
      <c r="A12" s="173" t="s">
        <v>242</v>
      </c>
      <c r="B12" t="s">
        <v>241</v>
      </c>
    </row>
    <row r="13" spans="1:2" x14ac:dyDescent="0.25">
      <c r="A13" s="173" t="s">
        <v>243</v>
      </c>
      <c r="B13" t="s">
        <v>244</v>
      </c>
    </row>
    <row r="14" spans="1:2" x14ac:dyDescent="0.25">
      <c r="A14" s="173" t="s">
        <v>245</v>
      </c>
      <c r="B14" t="s">
        <v>246</v>
      </c>
    </row>
    <row r="15" spans="1:2" x14ac:dyDescent="0.25">
      <c r="A15" s="173" t="s">
        <v>247</v>
      </c>
      <c r="B15" t="s">
        <v>248</v>
      </c>
    </row>
    <row r="16" spans="1:2" x14ac:dyDescent="0.25">
      <c r="A16" s="173" t="s">
        <v>249</v>
      </c>
      <c r="B16" t="s">
        <v>250</v>
      </c>
    </row>
    <row r="17" spans="1:2" x14ac:dyDescent="0.25">
      <c r="A17" s="173" t="s">
        <v>251</v>
      </c>
      <c r="B17" t="s">
        <v>252</v>
      </c>
    </row>
    <row r="19" spans="1:2" x14ac:dyDescent="0.25">
      <c r="A19" s="172" t="s">
        <v>323</v>
      </c>
    </row>
    <row r="20" spans="1:2" x14ac:dyDescent="0.25">
      <c r="A20" s="173" t="s">
        <v>253</v>
      </c>
      <c r="B20" t="s">
        <v>254</v>
      </c>
    </row>
    <row r="21" spans="1:2" x14ac:dyDescent="0.25">
      <c r="A21" s="173" t="s">
        <v>255</v>
      </c>
      <c r="B21" t="s">
        <v>256</v>
      </c>
    </row>
    <row r="23" spans="1:2" x14ac:dyDescent="0.25">
      <c r="A23" s="172" t="s">
        <v>324</v>
      </c>
    </row>
    <row r="24" spans="1:2" x14ac:dyDescent="0.25">
      <c r="A24" s="173" t="s">
        <v>259</v>
      </c>
      <c r="B24" t="s">
        <v>260</v>
      </c>
    </row>
    <row r="25" spans="1:2" x14ac:dyDescent="0.25">
      <c r="A25" s="173" t="s">
        <v>261</v>
      </c>
      <c r="B25" t="s">
        <v>262</v>
      </c>
    </row>
    <row r="26" spans="1:2" x14ac:dyDescent="0.25">
      <c r="A26" s="173" t="s">
        <v>263</v>
      </c>
      <c r="B26" t="s">
        <v>264</v>
      </c>
    </row>
    <row r="27" spans="1:2" x14ac:dyDescent="0.25">
      <c r="A27" s="173" t="s">
        <v>265</v>
      </c>
      <c r="B27" t="s">
        <v>266</v>
      </c>
    </row>
    <row r="28" spans="1:2" x14ac:dyDescent="0.25">
      <c r="A28" s="173" t="s">
        <v>267</v>
      </c>
      <c r="B28" t="s">
        <v>268</v>
      </c>
    </row>
    <row r="29" spans="1:2" x14ac:dyDescent="0.25">
      <c r="A29" s="173" t="s">
        <v>269</v>
      </c>
      <c r="B29" t="s">
        <v>270</v>
      </c>
    </row>
    <row r="30" spans="1:2" x14ac:dyDescent="0.25">
      <c r="A30" s="173" t="s">
        <v>271</v>
      </c>
      <c r="B30" t="s">
        <v>272</v>
      </c>
    </row>
    <row r="32" spans="1:2" x14ac:dyDescent="0.25">
      <c r="A32" s="172" t="s">
        <v>325</v>
      </c>
    </row>
    <row r="33" spans="1:2" x14ac:dyDescent="0.25">
      <c r="A33" s="173" t="s">
        <v>273</v>
      </c>
      <c r="B33" t="s">
        <v>274</v>
      </c>
    </row>
    <row r="35" spans="1:2" x14ac:dyDescent="0.25">
      <c r="A35" s="172" t="s">
        <v>326</v>
      </c>
    </row>
    <row r="36" spans="1:2" x14ac:dyDescent="0.25">
      <c r="A36" s="173" t="s">
        <v>275</v>
      </c>
      <c r="B36" t="s">
        <v>276</v>
      </c>
    </row>
    <row r="37" spans="1:2" x14ac:dyDescent="0.25">
      <c r="A37" s="173" t="s">
        <v>277</v>
      </c>
      <c r="B37" t="s">
        <v>278</v>
      </c>
    </row>
    <row r="38" spans="1:2" x14ac:dyDescent="0.25">
      <c r="A38" s="173" t="s">
        <v>279</v>
      </c>
      <c r="B38" t="s">
        <v>296</v>
      </c>
    </row>
    <row r="40" spans="1:2" x14ac:dyDescent="0.25">
      <c r="A40" s="172" t="s">
        <v>327</v>
      </c>
    </row>
    <row r="41" spans="1:2" x14ac:dyDescent="0.25">
      <c r="A41" s="175" t="s">
        <v>290</v>
      </c>
      <c r="B41" t="s">
        <v>284</v>
      </c>
    </row>
    <row r="42" spans="1:2" x14ac:dyDescent="0.25">
      <c r="A42" s="175" t="s">
        <v>319</v>
      </c>
      <c r="B42" t="s">
        <v>280</v>
      </c>
    </row>
    <row r="43" spans="1:2" x14ac:dyDescent="0.25">
      <c r="A43" s="173" t="s">
        <v>291</v>
      </c>
      <c r="B43" t="s">
        <v>281</v>
      </c>
    </row>
    <row r="44" spans="1:2" x14ac:dyDescent="0.25">
      <c r="A44" s="173" t="s">
        <v>292</v>
      </c>
      <c r="B44" t="s">
        <v>282</v>
      </c>
    </row>
    <row r="45" spans="1:2" x14ac:dyDescent="0.25">
      <c r="A45" s="173" t="s">
        <v>293</v>
      </c>
      <c r="B45" t="s">
        <v>283</v>
      </c>
    </row>
    <row r="47" spans="1:2" x14ac:dyDescent="0.25">
      <c r="A47" s="172" t="s">
        <v>328</v>
      </c>
    </row>
    <row r="48" spans="1:2" x14ac:dyDescent="0.25">
      <c r="A48" s="185" t="s">
        <v>317</v>
      </c>
      <c r="B48" t="s">
        <v>318</v>
      </c>
    </row>
  </sheetData>
  <hyperlinks>
    <hyperlink ref="A5" location="'1. Trend'!A22" display="Table 1b:"/>
    <hyperlink ref="A9" location="'2. Causations'!A2" display="Table 2: "/>
    <hyperlink ref="A12" location="'3. KSI Casualties'!A2" display="Table 3a: "/>
    <hyperlink ref="A13" location="'3. KSI Casualties'!A10" display="Table 3b: "/>
    <hyperlink ref="A14" location="'3. KSI Casualties'!A17" display="Table 3c:"/>
    <hyperlink ref="A15" location="'3. KSI Casualties'!A30" display="Table 3d: "/>
    <hyperlink ref="A16" location="'3. KSI Casualties'!A42" display="Table 3e:"/>
    <hyperlink ref="A17" location="'3. KSI Casualties'!A54" display="Table 3f: "/>
    <hyperlink ref="A20" location="'4. Drivers responsible'!A2" display="Table 4a: "/>
    <hyperlink ref="A21" location="'4. Drivers responsible'!A15" display="Table 4b: "/>
    <hyperlink ref="A24" location="'5. KSI Collisions'!A2" display="Table 5a: "/>
    <hyperlink ref="A25" location="'5. KSI Collisions'!A19" display="Table 5b: "/>
    <hyperlink ref="A26" location="'5. KSI Collisions'!A36" display="Table 5c: "/>
    <hyperlink ref="A27" location="'5. KSI Collisions'!A54" display="Table 5d: "/>
    <hyperlink ref="A28" location="'5. KSI Collisions'!A73" display="Table 5e: "/>
    <hyperlink ref="A29" location="'5. KSI Collisions'!A92" display="Table 5f: "/>
    <hyperlink ref="A30" location="'5. KSI Collisions'!A108" display="Table 5g: "/>
    <hyperlink ref="A33" location="'6. LGD'!A2" display="Table 6: "/>
    <hyperlink ref="A36" location="'7. Attitudes'!A3" display="Table 7a: "/>
    <hyperlink ref="A37" location="'7. Attitudes'!A22" display="Table 7b: "/>
    <hyperlink ref="A38" location="'7. Attitudes'!A38" display="Table 7c: "/>
    <hyperlink ref="A41" location="'8. Speeding offences'!A2" display="Table 8a:"/>
    <hyperlink ref="A42" location="'8. Speeding offences'!A14" display="Table 8b:     "/>
    <hyperlink ref="A43" location="'8. Speeding offences'!A28" display="Table 8c: "/>
    <hyperlink ref="A44" location="'8. Speeding offences'!A47" display="Table 8d: "/>
    <hyperlink ref="A45" location="'8. Speeding offences'!A67" display="Table 8e: "/>
    <hyperlink ref="A6" location="'1. Trend'!A41" display="Table 1c: "/>
    <hyperlink ref="A48" location="'9. NIRSS'!A2" display="Table 9: "/>
    <hyperlink ref="A4" location="'1. Trend'!A2" display="Table 1a: "/>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4"/>
  <sheetViews>
    <sheetView workbookViewId="0">
      <selection activeCell="E28" sqref="E28"/>
    </sheetView>
  </sheetViews>
  <sheetFormatPr defaultRowHeight="15" x14ac:dyDescent="0.25"/>
  <cols>
    <col min="1" max="1" width="11.42578125" style="84" customWidth="1"/>
    <col min="2" max="7" width="10.42578125" style="84" customWidth="1"/>
    <col min="8" max="16384" width="9.140625" style="84"/>
  </cols>
  <sheetData>
    <row r="2" spans="1:9" ht="15.75" x14ac:dyDescent="0.25">
      <c r="A2" s="83" t="s">
        <v>23</v>
      </c>
    </row>
    <row r="3" spans="1:9" x14ac:dyDescent="0.25">
      <c r="A3" s="264"/>
      <c r="B3" s="262" t="s">
        <v>0</v>
      </c>
      <c r="C3" s="263"/>
      <c r="D3" s="262" t="s">
        <v>1</v>
      </c>
      <c r="E3" s="263"/>
      <c r="F3" s="262" t="s">
        <v>19</v>
      </c>
      <c r="G3" s="263"/>
    </row>
    <row r="4" spans="1:9" ht="15.75" x14ac:dyDescent="0.25">
      <c r="A4" s="265"/>
      <c r="B4" s="2" t="s">
        <v>17</v>
      </c>
      <c r="C4" s="1" t="s">
        <v>18</v>
      </c>
      <c r="D4" s="31" t="s">
        <v>17</v>
      </c>
      <c r="E4" s="20" t="s">
        <v>18</v>
      </c>
      <c r="F4" s="31" t="s">
        <v>17</v>
      </c>
      <c r="G4" s="20" t="s">
        <v>18</v>
      </c>
      <c r="I4" s="83" t="s">
        <v>20</v>
      </c>
    </row>
    <row r="5" spans="1:9" x14ac:dyDescent="0.25">
      <c r="A5" s="23">
        <v>2004</v>
      </c>
      <c r="B5" s="16">
        <v>31</v>
      </c>
      <c r="C5" s="30">
        <v>147</v>
      </c>
      <c r="D5" s="16">
        <v>219</v>
      </c>
      <c r="E5" s="30">
        <v>1183</v>
      </c>
      <c r="F5" s="16">
        <v>250</v>
      </c>
      <c r="G5" s="30">
        <v>1330</v>
      </c>
      <c r="H5" s="127">
        <f>$D$20</f>
        <v>246.6</v>
      </c>
    </row>
    <row r="6" spans="1:9" x14ac:dyDescent="0.25">
      <c r="A6" s="25">
        <v>2005</v>
      </c>
      <c r="B6" s="29">
        <v>23</v>
      </c>
      <c r="C6" s="21">
        <v>135</v>
      </c>
      <c r="D6" s="29">
        <v>199</v>
      </c>
      <c r="E6" s="21">
        <v>1073</v>
      </c>
      <c r="F6" s="29">
        <v>222</v>
      </c>
      <c r="G6" s="21">
        <v>1208</v>
      </c>
      <c r="H6" s="127">
        <f t="shared" ref="H6:H19" si="0">$D$20</f>
        <v>246.6</v>
      </c>
    </row>
    <row r="7" spans="1:9" x14ac:dyDescent="0.25">
      <c r="A7" s="23">
        <v>2006</v>
      </c>
      <c r="B7" s="10">
        <v>46</v>
      </c>
      <c r="C7" s="8">
        <v>126</v>
      </c>
      <c r="D7" s="10">
        <v>271</v>
      </c>
      <c r="E7" s="8">
        <v>1211</v>
      </c>
      <c r="F7" s="10">
        <v>317</v>
      </c>
      <c r="G7" s="8">
        <v>1337</v>
      </c>
      <c r="H7" s="127">
        <f t="shared" si="0"/>
        <v>246.6</v>
      </c>
    </row>
    <row r="8" spans="1:9" x14ac:dyDescent="0.25">
      <c r="A8" s="25">
        <v>2007</v>
      </c>
      <c r="B8" s="29">
        <v>32</v>
      </c>
      <c r="C8" s="21">
        <v>113</v>
      </c>
      <c r="D8" s="29">
        <v>221</v>
      </c>
      <c r="E8" s="21">
        <v>1097</v>
      </c>
      <c r="F8" s="29">
        <v>253</v>
      </c>
      <c r="G8" s="21">
        <v>1210</v>
      </c>
      <c r="H8" s="127">
        <f t="shared" si="0"/>
        <v>246.6</v>
      </c>
    </row>
    <row r="9" spans="1:9" x14ac:dyDescent="0.25">
      <c r="A9" s="23">
        <v>2008</v>
      </c>
      <c r="B9" s="10">
        <v>36</v>
      </c>
      <c r="C9" s="8">
        <v>107</v>
      </c>
      <c r="D9" s="10">
        <v>155</v>
      </c>
      <c r="E9" s="8">
        <v>990</v>
      </c>
      <c r="F9" s="10">
        <v>191</v>
      </c>
      <c r="G9" s="8">
        <v>1097</v>
      </c>
      <c r="H9" s="127">
        <f t="shared" si="0"/>
        <v>246.6</v>
      </c>
    </row>
    <row r="10" spans="1:9" x14ac:dyDescent="0.25">
      <c r="A10" s="25">
        <v>2009</v>
      </c>
      <c r="B10" s="29">
        <v>27</v>
      </c>
      <c r="C10" s="21">
        <v>115</v>
      </c>
      <c r="D10" s="29">
        <v>172</v>
      </c>
      <c r="E10" s="21">
        <v>1035</v>
      </c>
      <c r="F10" s="29">
        <v>199</v>
      </c>
      <c r="G10" s="21">
        <v>1150</v>
      </c>
      <c r="H10" s="127">
        <f t="shared" si="0"/>
        <v>246.6</v>
      </c>
    </row>
    <row r="11" spans="1:9" x14ac:dyDescent="0.25">
      <c r="A11" s="23">
        <v>2010</v>
      </c>
      <c r="B11" s="10">
        <v>10</v>
      </c>
      <c r="C11" s="8">
        <v>55</v>
      </c>
      <c r="D11" s="10">
        <v>131</v>
      </c>
      <c r="E11" s="8">
        <v>892</v>
      </c>
      <c r="F11" s="10">
        <v>141</v>
      </c>
      <c r="G11" s="8">
        <v>947</v>
      </c>
      <c r="H11" s="127">
        <f t="shared" si="0"/>
        <v>246.6</v>
      </c>
    </row>
    <row r="12" spans="1:9" x14ac:dyDescent="0.25">
      <c r="A12" s="25">
        <v>2011</v>
      </c>
      <c r="B12" s="29">
        <v>7</v>
      </c>
      <c r="C12" s="21">
        <v>59</v>
      </c>
      <c r="D12" s="29">
        <v>87</v>
      </c>
      <c r="E12" s="21">
        <v>825</v>
      </c>
      <c r="F12" s="29">
        <v>94</v>
      </c>
      <c r="G12" s="21">
        <v>884</v>
      </c>
      <c r="H12" s="127">
        <f t="shared" si="0"/>
        <v>246.6</v>
      </c>
    </row>
    <row r="13" spans="1:9" x14ac:dyDescent="0.25">
      <c r="A13" s="23">
        <v>2012</v>
      </c>
      <c r="B13" s="10">
        <v>8</v>
      </c>
      <c r="C13" s="8">
        <v>48</v>
      </c>
      <c r="D13" s="10">
        <v>92</v>
      </c>
      <c r="E13" s="8">
        <v>795</v>
      </c>
      <c r="F13" s="10">
        <v>100</v>
      </c>
      <c r="G13" s="8">
        <v>843</v>
      </c>
      <c r="H13" s="127">
        <f t="shared" si="0"/>
        <v>246.6</v>
      </c>
    </row>
    <row r="14" spans="1:9" x14ac:dyDescent="0.25">
      <c r="A14" s="25">
        <v>2013</v>
      </c>
      <c r="B14" s="29">
        <v>11</v>
      </c>
      <c r="C14" s="21">
        <v>57</v>
      </c>
      <c r="D14" s="29">
        <v>79</v>
      </c>
      <c r="E14" s="21">
        <v>720</v>
      </c>
      <c r="F14" s="29">
        <v>90</v>
      </c>
      <c r="G14" s="21">
        <v>777</v>
      </c>
      <c r="H14" s="127">
        <f t="shared" si="0"/>
        <v>246.6</v>
      </c>
    </row>
    <row r="15" spans="1:9" x14ac:dyDescent="0.25">
      <c r="A15" s="23">
        <v>2014</v>
      </c>
      <c r="B15" s="10">
        <v>14</v>
      </c>
      <c r="C15" s="8">
        <v>79</v>
      </c>
      <c r="D15" s="10">
        <v>74</v>
      </c>
      <c r="E15" s="8">
        <v>710</v>
      </c>
      <c r="F15" s="10">
        <v>88</v>
      </c>
      <c r="G15" s="8">
        <v>789</v>
      </c>
      <c r="H15" s="127">
        <f t="shared" si="0"/>
        <v>246.6</v>
      </c>
    </row>
    <row r="16" spans="1:9" x14ac:dyDescent="0.25">
      <c r="A16" s="25">
        <v>2015</v>
      </c>
      <c r="B16" s="29">
        <v>14</v>
      </c>
      <c r="C16" s="21">
        <v>74</v>
      </c>
      <c r="D16" s="29">
        <v>67</v>
      </c>
      <c r="E16" s="21">
        <v>711</v>
      </c>
      <c r="F16" s="29">
        <v>81</v>
      </c>
      <c r="G16" s="21">
        <v>785</v>
      </c>
      <c r="H16" s="127">
        <f t="shared" si="0"/>
        <v>246.6</v>
      </c>
    </row>
    <row r="17" spans="1:9" x14ac:dyDescent="0.25">
      <c r="A17" s="23">
        <v>2016</v>
      </c>
      <c r="B17" s="10">
        <v>8</v>
      </c>
      <c r="C17" s="8">
        <v>68</v>
      </c>
      <c r="D17" s="10">
        <v>85</v>
      </c>
      <c r="E17" s="8">
        <v>828</v>
      </c>
      <c r="F17" s="10">
        <v>93</v>
      </c>
      <c r="G17" s="8">
        <v>896</v>
      </c>
      <c r="H17" s="127">
        <f t="shared" si="0"/>
        <v>246.6</v>
      </c>
    </row>
    <row r="18" spans="1:9" x14ac:dyDescent="0.25">
      <c r="A18" s="25">
        <v>2017</v>
      </c>
      <c r="B18" s="29">
        <v>13</v>
      </c>
      <c r="C18" s="21">
        <v>63</v>
      </c>
      <c r="D18" s="29">
        <v>72</v>
      </c>
      <c r="E18" s="21">
        <v>778</v>
      </c>
      <c r="F18" s="29">
        <v>85</v>
      </c>
      <c r="G18" s="21">
        <v>841</v>
      </c>
      <c r="H18" s="127">
        <f t="shared" si="0"/>
        <v>246.6</v>
      </c>
    </row>
    <row r="19" spans="1:9" x14ac:dyDescent="0.25">
      <c r="A19" s="9">
        <v>2018</v>
      </c>
      <c r="B19" s="3">
        <v>10</v>
      </c>
      <c r="C19" s="28">
        <v>55</v>
      </c>
      <c r="D19" s="3">
        <v>61</v>
      </c>
      <c r="E19" s="28">
        <v>730</v>
      </c>
      <c r="F19" s="3">
        <v>71</v>
      </c>
      <c r="G19" s="28">
        <v>785</v>
      </c>
      <c r="H19" s="127">
        <f t="shared" si="0"/>
        <v>246.6</v>
      </c>
    </row>
    <row r="20" spans="1:9" x14ac:dyDescent="0.25">
      <c r="A20" s="173" t="s">
        <v>238</v>
      </c>
      <c r="B20" s="127">
        <f>AVERAGE(B5:B9)</f>
        <v>33.6</v>
      </c>
      <c r="C20" s="127">
        <f>AVERAGE(D5:D9)</f>
        <v>213</v>
      </c>
      <c r="D20" s="127">
        <f>AVERAGE(F5:F9)</f>
        <v>246.6</v>
      </c>
      <c r="E20" s="127"/>
      <c r="F20" s="127"/>
      <c r="G20" s="127"/>
    </row>
    <row r="21" spans="1:9" x14ac:dyDescent="0.25">
      <c r="A21" s="128" t="s">
        <v>4</v>
      </c>
      <c r="B21" s="127">
        <f>AVERAGE(B15:B19)</f>
        <v>11.8</v>
      </c>
      <c r="C21" s="127">
        <f>AVERAGE(D15:D19)</f>
        <v>71.8</v>
      </c>
      <c r="D21" s="127">
        <f>AVERAGE(F15:F19)</f>
        <v>83.6</v>
      </c>
      <c r="E21" s="127"/>
      <c r="F21" s="127"/>
      <c r="G21" s="127"/>
    </row>
    <row r="22" spans="1:9" ht="15.75" x14ac:dyDescent="0.25">
      <c r="A22" s="83" t="s">
        <v>16</v>
      </c>
    </row>
    <row r="23" spans="1:9" x14ac:dyDescent="0.25">
      <c r="A23" s="264"/>
      <c r="B23" s="262" t="s">
        <v>0</v>
      </c>
      <c r="C23" s="263"/>
      <c r="D23" s="262" t="s">
        <v>1</v>
      </c>
      <c r="E23" s="263"/>
      <c r="F23" s="262" t="s">
        <v>19</v>
      </c>
      <c r="G23" s="263"/>
    </row>
    <row r="24" spans="1:9" ht="15.75" x14ac:dyDescent="0.25">
      <c r="A24" s="266"/>
      <c r="B24" s="2" t="s">
        <v>17</v>
      </c>
      <c r="C24" s="1" t="s">
        <v>18</v>
      </c>
      <c r="D24" s="2" t="s">
        <v>17</v>
      </c>
      <c r="E24" s="1" t="s">
        <v>18</v>
      </c>
      <c r="F24" s="2" t="s">
        <v>17</v>
      </c>
      <c r="G24" s="1" t="s">
        <v>18</v>
      </c>
      <c r="I24" s="83" t="s">
        <v>21</v>
      </c>
    </row>
    <row r="25" spans="1:9" x14ac:dyDescent="0.25">
      <c r="A25" s="22" t="s">
        <v>5</v>
      </c>
      <c r="B25" s="16">
        <v>33.6</v>
      </c>
      <c r="C25" s="30">
        <v>125.6</v>
      </c>
      <c r="D25" s="16">
        <v>213</v>
      </c>
      <c r="E25" s="30">
        <v>1110.8</v>
      </c>
      <c r="F25" s="16">
        <v>246.6</v>
      </c>
      <c r="G25" s="30">
        <v>1236.4000000000001</v>
      </c>
      <c r="H25" s="127">
        <f t="shared" ref="H25:H35" si="1">$F$25</f>
        <v>246.6</v>
      </c>
    </row>
    <row r="26" spans="1:9" x14ac:dyDescent="0.25">
      <c r="A26" s="25" t="s">
        <v>6</v>
      </c>
      <c r="B26" s="29">
        <v>32.799999999999997</v>
      </c>
      <c r="C26" s="21">
        <v>119.2</v>
      </c>
      <c r="D26" s="29">
        <v>203.6</v>
      </c>
      <c r="E26" s="21">
        <v>1081.2</v>
      </c>
      <c r="F26" s="29">
        <v>236.4</v>
      </c>
      <c r="G26" s="21">
        <v>1200.4000000000001</v>
      </c>
      <c r="H26" s="127">
        <f t="shared" si="1"/>
        <v>246.6</v>
      </c>
    </row>
    <row r="27" spans="1:9" x14ac:dyDescent="0.25">
      <c r="A27" s="23" t="s">
        <v>7</v>
      </c>
      <c r="B27" s="10">
        <v>30.2</v>
      </c>
      <c r="C27" s="8">
        <v>103.2</v>
      </c>
      <c r="D27" s="10">
        <v>190</v>
      </c>
      <c r="E27" s="8">
        <v>1045</v>
      </c>
      <c r="F27" s="10">
        <v>220.2</v>
      </c>
      <c r="G27" s="8">
        <v>1148.2</v>
      </c>
      <c r="H27" s="127">
        <f t="shared" si="1"/>
        <v>246.6</v>
      </c>
    </row>
    <row r="28" spans="1:9" x14ac:dyDescent="0.25">
      <c r="A28" s="25" t="s">
        <v>8</v>
      </c>
      <c r="B28" s="29">
        <v>22.4</v>
      </c>
      <c r="C28" s="21">
        <v>89.8</v>
      </c>
      <c r="D28" s="29">
        <v>153.19999999999999</v>
      </c>
      <c r="E28" s="21">
        <v>967.8</v>
      </c>
      <c r="F28" s="29">
        <v>175.6</v>
      </c>
      <c r="G28" s="21">
        <v>1057.5999999999999</v>
      </c>
      <c r="H28" s="127">
        <f t="shared" si="1"/>
        <v>246.6</v>
      </c>
    </row>
    <row r="29" spans="1:9" x14ac:dyDescent="0.25">
      <c r="A29" s="23" t="s">
        <v>9</v>
      </c>
      <c r="B29" s="10">
        <v>17.600000000000001</v>
      </c>
      <c r="C29" s="8">
        <v>76.8</v>
      </c>
      <c r="D29" s="10">
        <v>127.4</v>
      </c>
      <c r="E29" s="8">
        <v>907.4</v>
      </c>
      <c r="F29" s="10">
        <v>145</v>
      </c>
      <c r="G29" s="8">
        <v>984.2</v>
      </c>
      <c r="H29" s="127">
        <f t="shared" si="1"/>
        <v>246.6</v>
      </c>
    </row>
    <row r="30" spans="1:9" x14ac:dyDescent="0.25">
      <c r="A30" s="25" t="s">
        <v>10</v>
      </c>
      <c r="B30" s="29">
        <v>12.6</v>
      </c>
      <c r="C30" s="21">
        <v>66.8</v>
      </c>
      <c r="D30" s="29">
        <v>112.2</v>
      </c>
      <c r="E30" s="21">
        <v>853.4</v>
      </c>
      <c r="F30" s="29">
        <v>124.8</v>
      </c>
      <c r="G30" s="21">
        <v>920.2</v>
      </c>
      <c r="H30" s="127">
        <f t="shared" si="1"/>
        <v>246.6</v>
      </c>
    </row>
    <row r="31" spans="1:9" x14ac:dyDescent="0.25">
      <c r="A31" s="23" t="s">
        <v>11</v>
      </c>
      <c r="B31" s="10">
        <v>10</v>
      </c>
      <c r="C31" s="8">
        <v>59.6</v>
      </c>
      <c r="D31" s="10">
        <v>92.6</v>
      </c>
      <c r="E31" s="8">
        <v>788.4</v>
      </c>
      <c r="F31" s="10">
        <v>102.6</v>
      </c>
      <c r="G31" s="8">
        <v>848</v>
      </c>
      <c r="H31" s="127">
        <f t="shared" si="1"/>
        <v>246.6</v>
      </c>
    </row>
    <row r="32" spans="1:9" x14ac:dyDescent="0.25">
      <c r="A32" s="25" t="s">
        <v>12</v>
      </c>
      <c r="B32" s="29">
        <v>10.8</v>
      </c>
      <c r="C32" s="21">
        <v>63.4</v>
      </c>
      <c r="D32" s="29">
        <v>79.8</v>
      </c>
      <c r="E32" s="21">
        <v>752.2</v>
      </c>
      <c r="F32" s="29">
        <v>90.6</v>
      </c>
      <c r="G32" s="21">
        <v>815.6</v>
      </c>
      <c r="H32" s="127">
        <f t="shared" si="1"/>
        <v>246.6</v>
      </c>
    </row>
    <row r="33" spans="1:8" x14ac:dyDescent="0.25">
      <c r="A33" s="23" t="s">
        <v>13</v>
      </c>
      <c r="B33" s="10">
        <v>11</v>
      </c>
      <c r="C33" s="8">
        <v>65.2</v>
      </c>
      <c r="D33" s="10">
        <v>79.400000000000006</v>
      </c>
      <c r="E33" s="8">
        <v>752.8</v>
      </c>
      <c r="F33" s="10">
        <v>90.4</v>
      </c>
      <c r="G33" s="8">
        <v>818</v>
      </c>
      <c r="H33" s="127">
        <f t="shared" si="1"/>
        <v>246.6</v>
      </c>
    </row>
    <row r="34" spans="1:8" x14ac:dyDescent="0.25">
      <c r="A34" s="25" t="s">
        <v>14</v>
      </c>
      <c r="B34" s="29">
        <v>12</v>
      </c>
      <c r="C34" s="21">
        <v>68.2</v>
      </c>
      <c r="D34" s="29">
        <v>75.400000000000006</v>
      </c>
      <c r="E34" s="21">
        <v>749.4</v>
      </c>
      <c r="F34" s="29">
        <v>87.4</v>
      </c>
      <c r="G34" s="21">
        <v>817.6</v>
      </c>
      <c r="H34" s="127">
        <f t="shared" si="1"/>
        <v>246.6</v>
      </c>
    </row>
    <row r="35" spans="1:8" x14ac:dyDescent="0.25">
      <c r="A35" s="9" t="s">
        <v>15</v>
      </c>
      <c r="B35" s="3">
        <v>11.8</v>
      </c>
      <c r="C35" s="28">
        <v>67.8</v>
      </c>
      <c r="D35" s="3">
        <v>71.8</v>
      </c>
      <c r="E35" s="28">
        <v>751.4</v>
      </c>
      <c r="F35" s="3">
        <v>83.6</v>
      </c>
      <c r="G35" s="28">
        <v>819.2</v>
      </c>
      <c r="H35" s="127">
        <f t="shared" si="1"/>
        <v>246.6</v>
      </c>
    </row>
    <row r="36" spans="1:8" x14ac:dyDescent="0.25">
      <c r="A36" s="173" t="s">
        <v>238</v>
      </c>
      <c r="F36" s="129"/>
      <c r="G36" s="129"/>
    </row>
    <row r="41" spans="1:8" ht="15.75" x14ac:dyDescent="0.25">
      <c r="A41" s="83" t="s">
        <v>22</v>
      </c>
    </row>
    <row r="42" spans="1:8" ht="15" customHeight="1" x14ac:dyDescent="0.25">
      <c r="A42" s="130"/>
      <c r="B42" s="19" t="s">
        <v>0</v>
      </c>
      <c r="C42" s="19" t="s">
        <v>1</v>
      </c>
      <c r="D42" s="19" t="s">
        <v>3</v>
      </c>
    </row>
    <row r="43" spans="1:8" x14ac:dyDescent="0.25">
      <c r="A43" s="22" t="s">
        <v>5</v>
      </c>
      <c r="B43" s="15">
        <f>B25/C25</f>
        <v>0.26751592356687898</v>
      </c>
      <c r="C43" s="15">
        <f>D25/E25</f>
        <v>0.19175369103348938</v>
      </c>
      <c r="D43" s="15">
        <f>F25/G25</f>
        <v>0.19945001617599481</v>
      </c>
    </row>
    <row r="44" spans="1:8" x14ac:dyDescent="0.25">
      <c r="A44" s="25" t="s">
        <v>6</v>
      </c>
      <c r="B44" s="6">
        <f t="shared" ref="B44:B53" si="2">B26/C26</f>
        <v>0.27516778523489932</v>
      </c>
      <c r="C44" s="6">
        <f t="shared" ref="C44:C53" si="3">D26/E26</f>
        <v>0.18830928597854235</v>
      </c>
      <c r="D44" s="6">
        <f t="shared" ref="D44:D53" si="4">F26/G26</f>
        <v>0.19693435521492836</v>
      </c>
    </row>
    <row r="45" spans="1:8" x14ac:dyDescent="0.25">
      <c r="A45" s="23" t="s">
        <v>7</v>
      </c>
      <c r="B45" s="17">
        <f t="shared" si="2"/>
        <v>0.29263565891472865</v>
      </c>
      <c r="C45" s="17">
        <f t="shared" si="3"/>
        <v>0.18181818181818182</v>
      </c>
      <c r="D45" s="17">
        <f t="shared" si="4"/>
        <v>0.1917784358125762</v>
      </c>
    </row>
    <row r="46" spans="1:8" x14ac:dyDescent="0.25">
      <c r="A46" s="25" t="s">
        <v>8</v>
      </c>
      <c r="B46" s="6">
        <f t="shared" si="2"/>
        <v>0.24944320712694876</v>
      </c>
      <c r="C46" s="6">
        <f t="shared" si="3"/>
        <v>0.15829716883653647</v>
      </c>
      <c r="D46" s="6">
        <f t="shared" si="4"/>
        <v>0.16603630862329805</v>
      </c>
    </row>
    <row r="47" spans="1:8" x14ac:dyDescent="0.25">
      <c r="A47" s="23" t="s">
        <v>9</v>
      </c>
      <c r="B47" s="17">
        <f t="shared" si="2"/>
        <v>0.22916666666666669</v>
      </c>
      <c r="C47" s="17">
        <f t="shared" si="3"/>
        <v>0.14040114613180515</v>
      </c>
      <c r="D47" s="17">
        <f t="shared" si="4"/>
        <v>0.14732777890672627</v>
      </c>
    </row>
    <row r="48" spans="1:8" x14ac:dyDescent="0.25">
      <c r="A48" s="25" t="s">
        <v>10</v>
      </c>
      <c r="B48" s="6">
        <f t="shared" si="2"/>
        <v>0.18862275449101798</v>
      </c>
      <c r="C48" s="6">
        <f t="shared" si="3"/>
        <v>0.13147410358565736</v>
      </c>
      <c r="D48" s="6">
        <f t="shared" si="4"/>
        <v>0.13562269071940883</v>
      </c>
    </row>
    <row r="49" spans="1:4" x14ac:dyDescent="0.25">
      <c r="A49" s="23" t="s">
        <v>11</v>
      </c>
      <c r="B49" s="17">
        <f t="shared" si="2"/>
        <v>0.16778523489932887</v>
      </c>
      <c r="C49" s="17">
        <f t="shared" si="3"/>
        <v>0.11745306950786402</v>
      </c>
      <c r="D49" s="17">
        <f t="shared" si="4"/>
        <v>0.12099056603773584</v>
      </c>
    </row>
    <row r="50" spans="1:4" x14ac:dyDescent="0.25">
      <c r="A50" s="25" t="s">
        <v>12</v>
      </c>
      <c r="B50" s="6">
        <f t="shared" si="2"/>
        <v>0.17034700315457416</v>
      </c>
      <c r="C50" s="6">
        <f t="shared" si="3"/>
        <v>0.10608880616857218</v>
      </c>
      <c r="D50" s="6">
        <f t="shared" si="4"/>
        <v>0.11108386463952917</v>
      </c>
    </row>
    <row r="51" spans="1:4" x14ac:dyDescent="0.25">
      <c r="A51" s="23" t="s">
        <v>13</v>
      </c>
      <c r="B51" s="17">
        <f t="shared" si="2"/>
        <v>0.16871165644171779</v>
      </c>
      <c r="C51" s="17">
        <f t="shared" si="3"/>
        <v>0.10547290116896919</v>
      </c>
      <c r="D51" s="17">
        <f t="shared" si="4"/>
        <v>0.11051344743276284</v>
      </c>
    </row>
    <row r="52" spans="1:4" x14ac:dyDescent="0.25">
      <c r="A52" s="25" t="s">
        <v>14</v>
      </c>
      <c r="B52" s="6">
        <f t="shared" si="2"/>
        <v>0.17595307917888561</v>
      </c>
      <c r="C52" s="6">
        <f t="shared" si="3"/>
        <v>0.10061382439284762</v>
      </c>
      <c r="D52" s="6">
        <f t="shared" si="4"/>
        <v>0.10689823874755382</v>
      </c>
    </row>
    <row r="53" spans="1:4" x14ac:dyDescent="0.25">
      <c r="A53" s="9" t="s">
        <v>15</v>
      </c>
      <c r="B53" s="14">
        <f t="shared" si="2"/>
        <v>0.17404129793510326</v>
      </c>
      <c r="C53" s="14">
        <f t="shared" si="3"/>
        <v>9.5554964067074796E-2</v>
      </c>
      <c r="D53" s="14">
        <f t="shared" si="4"/>
        <v>0.10205078124999999</v>
      </c>
    </row>
    <row r="54" spans="1:4" x14ac:dyDescent="0.25">
      <c r="A54" s="173" t="s">
        <v>238</v>
      </c>
    </row>
  </sheetData>
  <mergeCells count="8">
    <mergeCell ref="F3:G3"/>
    <mergeCell ref="D3:E3"/>
    <mergeCell ref="B3:C3"/>
    <mergeCell ref="A3:A4"/>
    <mergeCell ref="A23:A24"/>
    <mergeCell ref="B23:C23"/>
    <mergeCell ref="D23:E23"/>
    <mergeCell ref="F23:G23"/>
  </mergeCells>
  <hyperlinks>
    <hyperlink ref="A20" location="Contents!A1" display="Home"/>
    <hyperlink ref="A36" location="Contents!A1" display="Home"/>
    <hyperlink ref="A54" location="Contents!A1" display="Home"/>
  </hyperlink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workbookViewId="0">
      <selection activeCell="K11" sqref="K11"/>
    </sheetView>
  </sheetViews>
  <sheetFormatPr defaultRowHeight="15" x14ac:dyDescent="0.25"/>
  <cols>
    <col min="1" max="1" width="51.7109375" style="84" customWidth="1"/>
    <col min="2" max="5" width="11.7109375" style="84" customWidth="1"/>
    <col min="6" max="6" width="12.28515625" style="84" customWidth="1"/>
    <col min="7" max="7" width="9.140625" style="84"/>
    <col min="8" max="8" width="15.140625" style="84" customWidth="1"/>
    <col min="9" max="16384" width="9.140625" style="84"/>
  </cols>
  <sheetData>
    <row r="2" spans="1:8" ht="15.75" x14ac:dyDescent="0.25">
      <c r="A2" s="83" t="s">
        <v>44</v>
      </c>
    </row>
    <row r="3" spans="1:8" ht="15.75" customHeight="1" x14ac:dyDescent="0.25">
      <c r="A3" s="271" t="s">
        <v>24</v>
      </c>
      <c r="B3" s="267" t="s">
        <v>26</v>
      </c>
      <c r="C3" s="267" t="s">
        <v>27</v>
      </c>
      <c r="D3" s="269" t="s">
        <v>25</v>
      </c>
      <c r="E3" s="270"/>
      <c r="F3" s="269" t="s">
        <v>41</v>
      </c>
      <c r="G3" s="270"/>
      <c r="H3" s="267" t="s">
        <v>42</v>
      </c>
    </row>
    <row r="4" spans="1:8" ht="30.75" customHeight="1" x14ac:dyDescent="0.25">
      <c r="A4" s="272"/>
      <c r="B4" s="268"/>
      <c r="C4" s="268"/>
      <c r="D4" s="258" t="s">
        <v>39</v>
      </c>
      <c r="E4" s="259" t="s">
        <v>40</v>
      </c>
      <c r="F4" s="258" t="s">
        <v>39</v>
      </c>
      <c r="G4" s="259" t="s">
        <v>40</v>
      </c>
      <c r="H4" s="268"/>
    </row>
    <row r="5" spans="1:8" ht="15.75" x14ac:dyDescent="0.25">
      <c r="A5" s="123" t="s">
        <v>28</v>
      </c>
      <c r="B5" s="7">
        <v>42</v>
      </c>
      <c r="C5" s="11">
        <v>439</v>
      </c>
      <c r="D5" s="13">
        <v>481</v>
      </c>
      <c r="E5" s="5">
        <v>0.117431640625</v>
      </c>
      <c r="F5" s="202">
        <v>8583</v>
      </c>
      <c r="G5" s="5">
        <f>F5/F$16</f>
        <v>0.1841055341055341</v>
      </c>
      <c r="H5" s="5">
        <f>D5/F5</f>
        <v>5.6041011301409767E-2</v>
      </c>
    </row>
    <row r="6" spans="1:8" ht="15.75" x14ac:dyDescent="0.25">
      <c r="A6" s="124" t="s">
        <v>29</v>
      </c>
      <c r="B6" s="24">
        <v>59</v>
      </c>
      <c r="C6" s="4">
        <v>359</v>
      </c>
      <c r="D6" s="27">
        <v>418</v>
      </c>
      <c r="E6" s="26">
        <v>0.10205078125</v>
      </c>
      <c r="F6" s="203">
        <v>2202</v>
      </c>
      <c r="G6" s="26">
        <f t="shared" ref="G6:G16" si="0">F6/F$16</f>
        <v>4.7232947232947235E-2</v>
      </c>
      <c r="H6" s="26">
        <f t="shared" ref="H6:H16" si="1">D6/F6</f>
        <v>0.18982742960944596</v>
      </c>
    </row>
    <row r="7" spans="1:8" ht="15.75" x14ac:dyDescent="0.25">
      <c r="A7" s="123" t="s">
        <v>30</v>
      </c>
      <c r="B7" s="7">
        <v>32</v>
      </c>
      <c r="C7" s="11">
        <v>323</v>
      </c>
      <c r="D7" s="13">
        <v>355</v>
      </c>
      <c r="E7" s="5">
        <v>8.6669921875E-2</v>
      </c>
      <c r="F7" s="202">
        <v>2246</v>
      </c>
      <c r="G7" s="5">
        <f t="shared" si="0"/>
        <v>4.8176748176748177E-2</v>
      </c>
      <c r="H7" s="5">
        <f t="shared" si="1"/>
        <v>0.15805877114870881</v>
      </c>
    </row>
    <row r="8" spans="1:8" ht="15.75" x14ac:dyDescent="0.25">
      <c r="A8" s="123" t="s">
        <v>31</v>
      </c>
      <c r="B8" s="7">
        <v>52</v>
      </c>
      <c r="C8" s="11">
        <v>300</v>
      </c>
      <c r="D8" s="13">
        <v>352</v>
      </c>
      <c r="E8" s="5">
        <v>8.59375E-2</v>
      </c>
      <c r="F8" s="202">
        <v>1931</v>
      </c>
      <c r="G8" s="5">
        <f t="shared" si="0"/>
        <v>4.141999141999142E-2</v>
      </c>
      <c r="H8" s="5">
        <f t="shared" si="1"/>
        <v>0.18228896944588296</v>
      </c>
    </row>
    <row r="9" spans="1:8" ht="15.75" x14ac:dyDescent="0.25">
      <c r="A9" s="123" t="s">
        <v>32</v>
      </c>
      <c r="B9" s="7">
        <v>9</v>
      </c>
      <c r="C9" s="11">
        <v>223</v>
      </c>
      <c r="D9" s="13">
        <v>232</v>
      </c>
      <c r="E9" s="5">
        <v>5.6640625E-2</v>
      </c>
      <c r="F9" s="202">
        <v>2552</v>
      </c>
      <c r="G9" s="5">
        <f t="shared" si="0"/>
        <v>5.474045474045474E-2</v>
      </c>
      <c r="H9" s="5">
        <f t="shared" si="1"/>
        <v>9.0909090909090912E-2</v>
      </c>
    </row>
    <row r="10" spans="1:8" ht="15.75" x14ac:dyDescent="0.25">
      <c r="A10" s="123" t="s">
        <v>33</v>
      </c>
      <c r="B10" s="7">
        <v>13</v>
      </c>
      <c r="C10" s="11">
        <v>207</v>
      </c>
      <c r="D10" s="13">
        <v>220</v>
      </c>
      <c r="E10" s="5">
        <v>5.37109375E-2</v>
      </c>
      <c r="F10" s="202">
        <v>3639</v>
      </c>
      <c r="G10" s="5">
        <f t="shared" si="0"/>
        <v>7.8056628056628052E-2</v>
      </c>
      <c r="H10" s="5">
        <f t="shared" si="1"/>
        <v>6.0456169277273979E-2</v>
      </c>
    </row>
    <row r="11" spans="1:8" ht="15.75" x14ac:dyDescent="0.25">
      <c r="A11" s="123" t="s">
        <v>34</v>
      </c>
      <c r="B11" s="7">
        <v>13</v>
      </c>
      <c r="C11" s="11">
        <v>201</v>
      </c>
      <c r="D11" s="13">
        <v>214</v>
      </c>
      <c r="E11" s="5">
        <v>5.224609375E-2</v>
      </c>
      <c r="F11" s="202">
        <v>857</v>
      </c>
      <c r="G11" s="5">
        <f t="shared" si="0"/>
        <v>1.8382668382668381E-2</v>
      </c>
      <c r="H11" s="5">
        <f t="shared" si="1"/>
        <v>0.24970828471411902</v>
      </c>
    </row>
    <row r="12" spans="1:8" ht="15.75" x14ac:dyDescent="0.25">
      <c r="A12" s="123" t="s">
        <v>35</v>
      </c>
      <c r="B12" s="7">
        <v>16</v>
      </c>
      <c r="C12" s="11">
        <v>166</v>
      </c>
      <c r="D12" s="13">
        <v>182</v>
      </c>
      <c r="E12" s="5">
        <v>4.443359375E-2</v>
      </c>
      <c r="F12" s="202">
        <v>1441</v>
      </c>
      <c r="G12" s="5">
        <f t="shared" si="0"/>
        <v>3.090948090948091E-2</v>
      </c>
      <c r="H12" s="5">
        <f t="shared" si="1"/>
        <v>0.12630117973629423</v>
      </c>
    </row>
    <row r="13" spans="1:8" ht="15.75" x14ac:dyDescent="0.25">
      <c r="A13" s="123" t="s">
        <v>36</v>
      </c>
      <c r="B13" s="7">
        <v>9</v>
      </c>
      <c r="C13" s="11">
        <v>152</v>
      </c>
      <c r="D13" s="13">
        <v>161</v>
      </c>
      <c r="E13" s="5">
        <v>3.9306640625E-2</v>
      </c>
      <c r="F13" s="202">
        <v>2198</v>
      </c>
      <c r="G13" s="5">
        <f t="shared" si="0"/>
        <v>4.7147147147147149E-2</v>
      </c>
      <c r="H13" s="5">
        <f t="shared" si="1"/>
        <v>7.32484076433121E-2</v>
      </c>
    </row>
    <row r="14" spans="1:8" ht="15.75" x14ac:dyDescent="0.25">
      <c r="A14" s="123" t="s">
        <v>37</v>
      </c>
      <c r="B14" s="7">
        <v>6</v>
      </c>
      <c r="C14" s="11">
        <v>100</v>
      </c>
      <c r="D14" s="13">
        <v>106</v>
      </c>
      <c r="E14" s="5">
        <v>2.587890625E-2</v>
      </c>
      <c r="F14" s="202">
        <v>1234</v>
      </c>
      <c r="G14" s="5">
        <f t="shared" si="0"/>
        <v>2.6469326469326468E-2</v>
      </c>
      <c r="H14" s="5">
        <f t="shared" si="1"/>
        <v>8.5899513776337116E-2</v>
      </c>
    </row>
    <row r="15" spans="1:8" ht="15.75" x14ac:dyDescent="0.25">
      <c r="A15" s="125" t="s">
        <v>38</v>
      </c>
      <c r="B15" s="7">
        <v>88</v>
      </c>
      <c r="C15" s="202">
        <v>1287</v>
      </c>
      <c r="D15" s="205">
        <v>1375</v>
      </c>
      <c r="E15" s="5">
        <v>0.335693359375</v>
      </c>
      <c r="F15" s="202">
        <v>19737</v>
      </c>
      <c r="G15" s="5">
        <f t="shared" si="0"/>
        <v>0.42335907335907336</v>
      </c>
      <c r="H15" s="5">
        <f t="shared" si="1"/>
        <v>6.9666109337791965E-2</v>
      </c>
    </row>
    <row r="16" spans="1:8" ht="15.75" x14ac:dyDescent="0.25">
      <c r="A16" s="126" t="s">
        <v>2</v>
      </c>
      <c r="B16" s="18">
        <v>339</v>
      </c>
      <c r="C16" s="204">
        <v>3757</v>
      </c>
      <c r="D16" s="206">
        <v>4096</v>
      </c>
      <c r="E16" s="12">
        <v>1</v>
      </c>
      <c r="F16" s="204">
        <f>SUM(F5:F15)</f>
        <v>46620</v>
      </c>
      <c r="G16" s="12">
        <f t="shared" si="0"/>
        <v>1</v>
      </c>
      <c r="H16" s="12">
        <f t="shared" si="1"/>
        <v>8.7859287859287857E-2</v>
      </c>
    </row>
    <row r="18" spans="1:1" ht="15.75" x14ac:dyDescent="0.25">
      <c r="A18" s="83" t="s">
        <v>43</v>
      </c>
    </row>
    <row r="34" spans="1:1" x14ac:dyDescent="0.25">
      <c r="A34" s="173" t="s">
        <v>238</v>
      </c>
    </row>
  </sheetData>
  <mergeCells count="6">
    <mergeCell ref="H3:H4"/>
    <mergeCell ref="C3:C4"/>
    <mergeCell ref="B3:B4"/>
    <mergeCell ref="D3:E3"/>
    <mergeCell ref="A3:A4"/>
    <mergeCell ref="F3:G3"/>
  </mergeCells>
  <hyperlinks>
    <hyperlink ref="A34" location="Contents!A1" display="Hom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4"/>
  <sheetViews>
    <sheetView workbookViewId="0">
      <selection activeCell="G11" sqref="G11"/>
    </sheetView>
  </sheetViews>
  <sheetFormatPr defaultRowHeight="15" x14ac:dyDescent="0.25"/>
  <cols>
    <col min="1" max="1" width="18.7109375" style="84" customWidth="1"/>
    <col min="2" max="7" width="14.5703125" style="84" customWidth="1"/>
    <col min="8" max="16384" width="9.140625" style="84"/>
  </cols>
  <sheetData>
    <row r="2" spans="1:7" ht="15.75" x14ac:dyDescent="0.25">
      <c r="A2" s="101" t="s">
        <v>50</v>
      </c>
    </row>
    <row r="3" spans="1:7" x14ac:dyDescent="0.25">
      <c r="A3" s="273"/>
      <c r="B3" s="275" t="s">
        <v>47</v>
      </c>
      <c r="C3" s="276"/>
      <c r="D3" s="277"/>
      <c r="E3" s="276" t="s">
        <v>48</v>
      </c>
      <c r="F3" s="276"/>
      <c r="G3" s="277"/>
    </row>
    <row r="4" spans="1:7" x14ac:dyDescent="0.25">
      <c r="A4" s="274"/>
      <c r="B4" s="102" t="s">
        <v>45</v>
      </c>
      <c r="C4" s="103" t="s">
        <v>46</v>
      </c>
      <c r="D4" s="104" t="s">
        <v>2</v>
      </c>
      <c r="E4" s="103" t="s">
        <v>45</v>
      </c>
      <c r="F4" s="103" t="s">
        <v>46</v>
      </c>
      <c r="G4" s="104" t="s">
        <v>2</v>
      </c>
    </row>
    <row r="5" spans="1:7" x14ac:dyDescent="0.25">
      <c r="A5" s="94" t="s">
        <v>0</v>
      </c>
      <c r="B5" s="41">
        <v>48</v>
      </c>
      <c r="C5" s="42">
        <v>11</v>
      </c>
      <c r="D5" s="43">
        <v>59</v>
      </c>
      <c r="E5" s="41">
        <v>259</v>
      </c>
      <c r="F5" s="42">
        <v>80</v>
      </c>
      <c r="G5" s="43">
        <v>339</v>
      </c>
    </row>
    <row r="6" spans="1:7" x14ac:dyDescent="0.25">
      <c r="A6" s="96" t="s">
        <v>1</v>
      </c>
      <c r="B6" s="47">
        <v>246</v>
      </c>
      <c r="C6" s="48">
        <v>113</v>
      </c>
      <c r="D6" s="49">
        <v>359</v>
      </c>
      <c r="E6" s="47">
        <v>2419</v>
      </c>
      <c r="F6" s="48">
        <v>1338</v>
      </c>
      <c r="G6" s="49">
        <v>3757</v>
      </c>
    </row>
    <row r="7" spans="1:7" x14ac:dyDescent="0.25">
      <c r="A7" s="98" t="s">
        <v>2</v>
      </c>
      <c r="B7" s="105">
        <v>294</v>
      </c>
      <c r="C7" s="106">
        <v>124</v>
      </c>
      <c r="D7" s="107">
        <v>418</v>
      </c>
      <c r="E7" s="105">
        <v>2678</v>
      </c>
      <c r="F7" s="106">
        <v>1418</v>
      </c>
      <c r="G7" s="107">
        <v>4096</v>
      </c>
    </row>
    <row r="8" spans="1:7" x14ac:dyDescent="0.25">
      <c r="A8" s="173" t="s">
        <v>238</v>
      </c>
    </row>
    <row r="10" spans="1:7" ht="15.75" x14ac:dyDescent="0.25">
      <c r="A10" s="101" t="s">
        <v>49</v>
      </c>
    </row>
    <row r="11" spans="1:7" x14ac:dyDescent="0.25">
      <c r="A11" s="108"/>
      <c r="B11" s="32" t="s">
        <v>47</v>
      </c>
      <c r="C11" s="32" t="s">
        <v>48</v>
      </c>
    </row>
    <row r="12" spans="1:7" x14ac:dyDescent="0.25">
      <c r="A12" s="109" t="s">
        <v>0</v>
      </c>
      <c r="B12" s="61">
        <f>B5/D5</f>
        <v>0.81355932203389836</v>
      </c>
      <c r="C12" s="61">
        <f>E5/G5</f>
        <v>0.7640117994100295</v>
      </c>
    </row>
    <row r="13" spans="1:7" x14ac:dyDescent="0.25">
      <c r="A13" s="110" t="s">
        <v>1</v>
      </c>
      <c r="B13" s="111">
        <f>B6/D6</f>
        <v>0.68523676880222839</v>
      </c>
      <c r="C13" s="111">
        <f>E6/G6</f>
        <v>0.64386478573329786</v>
      </c>
    </row>
    <row r="14" spans="1:7" x14ac:dyDescent="0.25">
      <c r="A14" s="112" t="s">
        <v>2</v>
      </c>
      <c r="B14" s="100">
        <f>B7/D7</f>
        <v>0.70334928229665072</v>
      </c>
      <c r="C14" s="100">
        <f>E7/G7</f>
        <v>0.65380859375</v>
      </c>
    </row>
    <row r="15" spans="1:7" x14ac:dyDescent="0.25">
      <c r="A15" s="173" t="s">
        <v>238</v>
      </c>
      <c r="B15" s="174"/>
      <c r="C15" s="174"/>
    </row>
    <row r="17" spans="1:7" ht="15.75" x14ac:dyDescent="0.25">
      <c r="A17" s="101" t="s">
        <v>58</v>
      </c>
    </row>
    <row r="18" spans="1:7" x14ac:dyDescent="0.25">
      <c r="A18" s="273"/>
      <c r="B18" s="275" t="s">
        <v>47</v>
      </c>
      <c r="C18" s="276"/>
      <c r="D18" s="277"/>
      <c r="E18" s="275" t="s">
        <v>48</v>
      </c>
      <c r="F18" s="276"/>
      <c r="G18" s="277"/>
    </row>
    <row r="19" spans="1:7" ht="30" x14ac:dyDescent="0.25">
      <c r="A19" s="274"/>
      <c r="B19" s="35" t="s">
        <v>0</v>
      </c>
      <c r="C19" s="36" t="s">
        <v>1</v>
      </c>
      <c r="D19" s="37" t="s">
        <v>2</v>
      </c>
      <c r="E19" s="35" t="s">
        <v>0</v>
      </c>
      <c r="F19" s="36" t="s">
        <v>1</v>
      </c>
      <c r="G19" s="37" t="s">
        <v>2</v>
      </c>
    </row>
    <row r="20" spans="1:7" x14ac:dyDescent="0.25">
      <c r="A20" s="94" t="s">
        <v>51</v>
      </c>
      <c r="B20" s="38">
        <v>0</v>
      </c>
      <c r="C20" s="39">
        <v>2</v>
      </c>
      <c r="D20" s="40">
        <v>2</v>
      </c>
      <c r="E20" s="41">
        <v>0</v>
      </c>
      <c r="F20" s="42">
        <v>5</v>
      </c>
      <c r="G20" s="43">
        <v>5</v>
      </c>
    </row>
    <row r="21" spans="1:7" x14ac:dyDescent="0.25">
      <c r="A21" s="113" t="s">
        <v>52</v>
      </c>
      <c r="B21" s="44">
        <v>3</v>
      </c>
      <c r="C21" s="45">
        <v>20</v>
      </c>
      <c r="D21" s="46">
        <v>23</v>
      </c>
      <c r="E21" s="47">
        <v>20</v>
      </c>
      <c r="F21" s="48">
        <v>335</v>
      </c>
      <c r="G21" s="49">
        <v>355</v>
      </c>
    </row>
    <row r="22" spans="1:7" x14ac:dyDescent="0.25">
      <c r="A22" s="94" t="s">
        <v>53</v>
      </c>
      <c r="B22" s="38">
        <v>27</v>
      </c>
      <c r="C22" s="39">
        <v>172</v>
      </c>
      <c r="D22" s="40">
        <v>199</v>
      </c>
      <c r="E22" s="41">
        <v>78</v>
      </c>
      <c r="F22" s="42">
        <v>904</v>
      </c>
      <c r="G22" s="43">
        <v>982</v>
      </c>
    </row>
    <row r="23" spans="1:7" x14ac:dyDescent="0.25">
      <c r="A23" s="96" t="s">
        <v>54</v>
      </c>
      <c r="B23" s="44">
        <v>10</v>
      </c>
      <c r="C23" s="45">
        <v>73</v>
      </c>
      <c r="D23" s="46">
        <v>83</v>
      </c>
      <c r="E23" s="47">
        <v>48</v>
      </c>
      <c r="F23" s="48">
        <v>623</v>
      </c>
      <c r="G23" s="49">
        <v>671</v>
      </c>
    </row>
    <row r="24" spans="1:7" x14ac:dyDescent="0.25">
      <c r="A24" s="94" t="s">
        <v>55</v>
      </c>
      <c r="B24" s="38">
        <v>8</v>
      </c>
      <c r="C24" s="39">
        <v>48</v>
      </c>
      <c r="D24" s="40">
        <v>56</v>
      </c>
      <c r="E24" s="41">
        <v>57</v>
      </c>
      <c r="F24" s="42">
        <v>726</v>
      </c>
      <c r="G24" s="43">
        <v>783</v>
      </c>
    </row>
    <row r="25" spans="1:7" x14ac:dyDescent="0.25">
      <c r="A25" s="96" t="s">
        <v>56</v>
      </c>
      <c r="B25" s="44">
        <v>8</v>
      </c>
      <c r="C25" s="45">
        <v>30</v>
      </c>
      <c r="D25" s="46">
        <v>38</v>
      </c>
      <c r="E25" s="47">
        <v>59</v>
      </c>
      <c r="F25" s="48">
        <v>650</v>
      </c>
      <c r="G25" s="49">
        <v>709</v>
      </c>
    </row>
    <row r="26" spans="1:7" x14ac:dyDescent="0.25">
      <c r="A26" s="94" t="s">
        <v>57</v>
      </c>
      <c r="B26" s="38">
        <v>3</v>
      </c>
      <c r="C26" s="39">
        <v>14</v>
      </c>
      <c r="D26" s="40">
        <v>17</v>
      </c>
      <c r="E26" s="41">
        <v>77</v>
      </c>
      <c r="F26" s="42">
        <v>514</v>
      </c>
      <c r="G26" s="43">
        <v>591</v>
      </c>
    </row>
    <row r="27" spans="1:7" x14ac:dyDescent="0.25">
      <c r="A27" s="114" t="s">
        <v>2</v>
      </c>
      <c r="B27" s="50">
        <v>59</v>
      </c>
      <c r="C27" s="51">
        <v>359</v>
      </c>
      <c r="D27" s="52">
        <v>418</v>
      </c>
      <c r="E27" s="53">
        <v>339</v>
      </c>
      <c r="F27" s="54">
        <v>3757</v>
      </c>
      <c r="G27" s="55">
        <v>4096</v>
      </c>
    </row>
    <row r="28" spans="1:7" x14ac:dyDescent="0.25">
      <c r="A28" s="173" t="s">
        <v>238</v>
      </c>
    </row>
    <row r="30" spans="1:7" ht="15.75" x14ac:dyDescent="0.25">
      <c r="A30" s="101" t="s">
        <v>59</v>
      </c>
    </row>
    <row r="31" spans="1:7" x14ac:dyDescent="0.25">
      <c r="A31" s="60"/>
      <c r="B31" s="32" t="s">
        <v>47</v>
      </c>
      <c r="C31" s="32" t="s">
        <v>48</v>
      </c>
    </row>
    <row r="32" spans="1:7" x14ac:dyDescent="0.25">
      <c r="A32" s="56" t="s">
        <v>51</v>
      </c>
      <c r="B32" s="61">
        <f t="shared" ref="B32:B39" si="0">D20/D$27</f>
        <v>4.7846889952153108E-3</v>
      </c>
      <c r="C32" s="61">
        <f>G20/G$27</f>
        <v>1.220703125E-3</v>
      </c>
    </row>
    <row r="33" spans="1:7" x14ac:dyDescent="0.25">
      <c r="A33" s="57" t="s">
        <v>52</v>
      </c>
      <c r="B33" s="62">
        <f t="shared" si="0"/>
        <v>5.5023923444976079E-2</v>
      </c>
      <c r="C33" s="62">
        <f t="shared" ref="C33:C39" si="1">G21/G$27</f>
        <v>8.6669921875E-2</v>
      </c>
    </row>
    <row r="34" spans="1:7" x14ac:dyDescent="0.25">
      <c r="A34" s="56" t="s">
        <v>53</v>
      </c>
      <c r="B34" s="61">
        <f t="shared" si="0"/>
        <v>0.47607655502392343</v>
      </c>
      <c r="C34" s="61">
        <f t="shared" si="1"/>
        <v>0.23974609375</v>
      </c>
    </row>
    <row r="35" spans="1:7" x14ac:dyDescent="0.25">
      <c r="A35" s="58" t="s">
        <v>54</v>
      </c>
      <c r="B35" s="62">
        <f t="shared" si="0"/>
        <v>0.19856459330143542</v>
      </c>
      <c r="C35" s="62">
        <f t="shared" si="1"/>
        <v>0.163818359375</v>
      </c>
    </row>
    <row r="36" spans="1:7" x14ac:dyDescent="0.25">
      <c r="A36" s="56" t="s">
        <v>55</v>
      </c>
      <c r="B36" s="61">
        <f t="shared" si="0"/>
        <v>0.13397129186602871</v>
      </c>
      <c r="C36" s="61">
        <f t="shared" si="1"/>
        <v>0.191162109375</v>
      </c>
    </row>
    <row r="37" spans="1:7" x14ac:dyDescent="0.25">
      <c r="A37" s="58" t="s">
        <v>56</v>
      </c>
      <c r="B37" s="62">
        <f t="shared" si="0"/>
        <v>9.0909090909090912E-2</v>
      </c>
      <c r="C37" s="62">
        <f t="shared" si="1"/>
        <v>0.173095703125</v>
      </c>
    </row>
    <row r="38" spans="1:7" x14ac:dyDescent="0.25">
      <c r="A38" s="56" t="s">
        <v>57</v>
      </c>
      <c r="B38" s="61">
        <f t="shared" si="0"/>
        <v>4.0669856459330141E-2</v>
      </c>
      <c r="C38" s="61">
        <f t="shared" si="1"/>
        <v>0.144287109375</v>
      </c>
    </row>
    <row r="39" spans="1:7" x14ac:dyDescent="0.25">
      <c r="A39" s="59" t="s">
        <v>2</v>
      </c>
      <c r="B39" s="122">
        <f t="shared" si="0"/>
        <v>1</v>
      </c>
      <c r="C39" s="122">
        <f t="shared" si="1"/>
        <v>1</v>
      </c>
    </row>
    <row r="40" spans="1:7" x14ac:dyDescent="0.25">
      <c r="A40" s="173" t="s">
        <v>238</v>
      </c>
    </row>
    <row r="42" spans="1:7" ht="15.75" x14ac:dyDescent="0.25">
      <c r="A42" s="101" t="s">
        <v>294</v>
      </c>
    </row>
    <row r="43" spans="1:7" x14ac:dyDescent="0.25">
      <c r="A43" s="115"/>
      <c r="B43" s="278" t="s">
        <v>0</v>
      </c>
      <c r="C43" s="279"/>
      <c r="D43" s="278" t="s">
        <v>1</v>
      </c>
      <c r="E43" s="279"/>
      <c r="F43" s="278" t="s">
        <v>2</v>
      </c>
      <c r="G43" s="279"/>
    </row>
    <row r="44" spans="1:7" x14ac:dyDescent="0.25">
      <c r="A44" s="116"/>
      <c r="B44" s="35" t="s">
        <v>39</v>
      </c>
      <c r="C44" s="117" t="s">
        <v>40</v>
      </c>
      <c r="D44" s="35" t="s">
        <v>39</v>
      </c>
      <c r="E44" s="117" t="s">
        <v>40</v>
      </c>
      <c r="F44" s="35" t="s">
        <v>39</v>
      </c>
      <c r="G44" s="117" t="s">
        <v>40</v>
      </c>
    </row>
    <row r="45" spans="1:7" x14ac:dyDescent="0.25">
      <c r="A45" s="94" t="s">
        <v>60</v>
      </c>
      <c r="B45" s="34">
        <v>27</v>
      </c>
      <c r="C45" s="118">
        <f>B45/B$51</f>
        <v>0.4576271186440678</v>
      </c>
      <c r="D45" s="34">
        <v>171</v>
      </c>
      <c r="E45" s="118">
        <f>D45/D$51</f>
        <v>0.4763231197771588</v>
      </c>
      <c r="F45" s="34">
        <v>198</v>
      </c>
      <c r="G45" s="118">
        <f>F45/F$51</f>
        <v>0.47368421052631576</v>
      </c>
    </row>
    <row r="46" spans="1:7" x14ac:dyDescent="0.25">
      <c r="A46" s="96" t="s">
        <v>61</v>
      </c>
      <c r="B46" s="33">
        <v>16</v>
      </c>
      <c r="C46" s="119">
        <f t="shared" ref="C46:E51" si="2">B46/B$51</f>
        <v>0.2711864406779661</v>
      </c>
      <c r="D46" s="33">
        <v>124</v>
      </c>
      <c r="E46" s="119">
        <f t="shared" si="2"/>
        <v>0.34540389972144847</v>
      </c>
      <c r="F46" s="33">
        <v>140</v>
      </c>
      <c r="G46" s="119">
        <f t="shared" ref="G46" si="3">F46/F$51</f>
        <v>0.3349282296650718</v>
      </c>
    </row>
    <row r="47" spans="1:7" x14ac:dyDescent="0.25">
      <c r="A47" s="94" t="s">
        <v>62</v>
      </c>
      <c r="B47" s="34">
        <v>8</v>
      </c>
      <c r="C47" s="118">
        <f t="shared" si="2"/>
        <v>0.13559322033898305</v>
      </c>
      <c r="D47" s="34">
        <v>30</v>
      </c>
      <c r="E47" s="118">
        <f t="shared" si="2"/>
        <v>8.3565459610027856E-2</v>
      </c>
      <c r="F47" s="34">
        <v>38</v>
      </c>
      <c r="G47" s="118">
        <f t="shared" ref="G47" si="4">F47/F$51</f>
        <v>9.0909090909090912E-2</v>
      </c>
    </row>
    <row r="48" spans="1:7" x14ac:dyDescent="0.25">
      <c r="A48" s="96" t="s">
        <v>63</v>
      </c>
      <c r="B48" s="33">
        <v>6</v>
      </c>
      <c r="C48" s="119">
        <f t="shared" si="2"/>
        <v>0.10169491525423729</v>
      </c>
      <c r="D48" s="33">
        <v>20</v>
      </c>
      <c r="E48" s="119">
        <f t="shared" si="2"/>
        <v>5.5710306406685235E-2</v>
      </c>
      <c r="F48" s="33">
        <v>26</v>
      </c>
      <c r="G48" s="119">
        <f t="shared" ref="G48" si="5">F48/F$51</f>
        <v>6.2200956937799042E-2</v>
      </c>
    </row>
    <row r="49" spans="1:7" x14ac:dyDescent="0.25">
      <c r="A49" s="94" t="s">
        <v>64</v>
      </c>
      <c r="B49" s="34">
        <v>0</v>
      </c>
      <c r="C49" s="118">
        <f t="shared" si="2"/>
        <v>0</v>
      </c>
      <c r="D49" s="34">
        <v>6</v>
      </c>
      <c r="E49" s="118">
        <f t="shared" si="2"/>
        <v>1.6713091922005572E-2</v>
      </c>
      <c r="F49" s="34">
        <v>6</v>
      </c>
      <c r="G49" s="118">
        <f t="shared" ref="G49" si="6">F49/F$51</f>
        <v>1.4354066985645933E-2</v>
      </c>
    </row>
    <row r="50" spans="1:7" x14ac:dyDescent="0.25">
      <c r="A50" s="96" t="s">
        <v>65</v>
      </c>
      <c r="B50" s="33">
        <v>2</v>
      </c>
      <c r="C50" s="119">
        <f t="shared" si="2"/>
        <v>3.3898305084745763E-2</v>
      </c>
      <c r="D50" s="33">
        <v>8</v>
      </c>
      <c r="E50" s="119">
        <f t="shared" si="2"/>
        <v>2.2284122562674095E-2</v>
      </c>
      <c r="F50" s="33">
        <v>10</v>
      </c>
      <c r="G50" s="119">
        <f t="shared" ref="G50" si="7">F50/F$51</f>
        <v>2.3923444976076555E-2</v>
      </c>
    </row>
    <row r="51" spans="1:7" x14ac:dyDescent="0.25">
      <c r="A51" s="98" t="s">
        <v>2</v>
      </c>
      <c r="B51" s="63">
        <v>59</v>
      </c>
      <c r="C51" s="120">
        <f t="shared" si="2"/>
        <v>1</v>
      </c>
      <c r="D51" s="63">
        <v>359</v>
      </c>
      <c r="E51" s="120">
        <f t="shared" si="2"/>
        <v>1</v>
      </c>
      <c r="F51" s="63">
        <v>418</v>
      </c>
      <c r="G51" s="120">
        <f t="shared" ref="G51" si="8">F51/F$51</f>
        <v>1</v>
      </c>
    </row>
    <row r="52" spans="1:7" x14ac:dyDescent="0.25">
      <c r="A52" s="173" t="s">
        <v>238</v>
      </c>
    </row>
    <row r="54" spans="1:7" ht="15.75" x14ac:dyDescent="0.25">
      <c r="A54" s="101" t="s">
        <v>68</v>
      </c>
    </row>
    <row r="55" spans="1:7" ht="48" customHeight="1" x14ac:dyDescent="0.25">
      <c r="A55" s="93"/>
      <c r="B55" s="32" t="s">
        <v>66</v>
      </c>
      <c r="C55" s="32" t="s">
        <v>67</v>
      </c>
      <c r="D55" s="32" t="s">
        <v>2</v>
      </c>
      <c r="E55" s="32" t="s">
        <v>69</v>
      </c>
    </row>
    <row r="56" spans="1:7" x14ac:dyDescent="0.25">
      <c r="A56" s="94" t="s">
        <v>51</v>
      </c>
      <c r="B56" s="95">
        <v>1</v>
      </c>
      <c r="C56" s="95">
        <v>1</v>
      </c>
      <c r="D56" s="95">
        <v>2</v>
      </c>
      <c r="E56" s="95" t="s">
        <v>70</v>
      </c>
    </row>
    <row r="57" spans="1:7" x14ac:dyDescent="0.25">
      <c r="A57" s="96" t="s">
        <v>52</v>
      </c>
      <c r="B57" s="97">
        <v>18</v>
      </c>
      <c r="C57" s="97">
        <v>5</v>
      </c>
      <c r="D57" s="97">
        <v>23</v>
      </c>
      <c r="E57" s="62">
        <f>C57/D57</f>
        <v>0.21739130434782608</v>
      </c>
    </row>
    <row r="58" spans="1:7" x14ac:dyDescent="0.25">
      <c r="A58" s="94" t="s">
        <v>53</v>
      </c>
      <c r="B58" s="95">
        <v>101</v>
      </c>
      <c r="C58" s="95">
        <v>98</v>
      </c>
      <c r="D58" s="95">
        <v>199</v>
      </c>
      <c r="E58" s="61">
        <f t="shared" ref="E58:E63" si="9">C58/D58</f>
        <v>0.49246231155778897</v>
      </c>
    </row>
    <row r="59" spans="1:7" x14ac:dyDescent="0.25">
      <c r="A59" s="96" t="s">
        <v>54</v>
      </c>
      <c r="B59" s="97">
        <v>34</v>
      </c>
      <c r="C59" s="97">
        <v>49</v>
      </c>
      <c r="D59" s="97">
        <v>83</v>
      </c>
      <c r="E59" s="62">
        <f t="shared" si="9"/>
        <v>0.59036144578313254</v>
      </c>
    </row>
    <row r="60" spans="1:7" x14ac:dyDescent="0.25">
      <c r="A60" s="94" t="s">
        <v>55</v>
      </c>
      <c r="B60" s="95">
        <v>27</v>
      </c>
      <c r="C60" s="95">
        <v>29</v>
      </c>
      <c r="D60" s="95">
        <v>56</v>
      </c>
      <c r="E60" s="61">
        <f t="shared" si="9"/>
        <v>0.5178571428571429</v>
      </c>
    </row>
    <row r="61" spans="1:7" x14ac:dyDescent="0.25">
      <c r="A61" s="96" t="s">
        <v>56</v>
      </c>
      <c r="B61" s="97">
        <v>23</v>
      </c>
      <c r="C61" s="97">
        <v>15</v>
      </c>
      <c r="D61" s="97">
        <v>38</v>
      </c>
      <c r="E61" s="62">
        <f t="shared" si="9"/>
        <v>0.39473684210526316</v>
      </c>
    </row>
    <row r="62" spans="1:7" x14ac:dyDescent="0.25">
      <c r="A62" s="94" t="s">
        <v>57</v>
      </c>
      <c r="B62" s="95">
        <v>15</v>
      </c>
      <c r="C62" s="95">
        <v>2</v>
      </c>
      <c r="D62" s="95">
        <v>17</v>
      </c>
      <c r="E62" s="61">
        <f t="shared" si="9"/>
        <v>0.11764705882352941</v>
      </c>
    </row>
    <row r="63" spans="1:7" x14ac:dyDescent="0.25">
      <c r="A63" s="114" t="s">
        <v>2</v>
      </c>
      <c r="B63" s="121">
        <v>219</v>
      </c>
      <c r="C63" s="121">
        <v>199</v>
      </c>
      <c r="D63" s="121">
        <v>418</v>
      </c>
      <c r="E63" s="122">
        <f t="shared" si="9"/>
        <v>0.47607655502392343</v>
      </c>
    </row>
    <row r="64" spans="1:7" x14ac:dyDescent="0.25">
      <c r="A64" s="173" t="s">
        <v>238</v>
      </c>
    </row>
  </sheetData>
  <mergeCells count="9">
    <mergeCell ref="A3:A4"/>
    <mergeCell ref="B18:D18"/>
    <mergeCell ref="E18:G18"/>
    <mergeCell ref="A18:A19"/>
    <mergeCell ref="F43:G43"/>
    <mergeCell ref="D43:E43"/>
    <mergeCell ref="B43:C43"/>
    <mergeCell ref="E3:G3"/>
    <mergeCell ref="B3:D3"/>
  </mergeCells>
  <hyperlinks>
    <hyperlink ref="A8" location="Contents!A1" display="Home"/>
    <hyperlink ref="A15" location="Contents!A1" display="Home"/>
    <hyperlink ref="A28" location="Contents!A1" display="Home"/>
    <hyperlink ref="A40" location="Contents!A1" display="Home"/>
    <hyperlink ref="A52" location="Contents!A1" display="Home"/>
    <hyperlink ref="A64" location="Contents!A1" display="Home"/>
  </hyperlink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workbookViewId="0">
      <selection activeCell="D18" sqref="D18"/>
    </sheetView>
  </sheetViews>
  <sheetFormatPr defaultRowHeight="15" x14ac:dyDescent="0.25"/>
  <cols>
    <col min="1" max="1" width="14.42578125" style="84" customWidth="1"/>
    <col min="2" max="6" width="10" style="84" customWidth="1"/>
    <col min="7" max="16384" width="9.140625" style="84"/>
  </cols>
  <sheetData>
    <row r="2" spans="1:6" ht="15.75" x14ac:dyDescent="0.25">
      <c r="A2" s="83" t="s">
        <v>71</v>
      </c>
    </row>
    <row r="3" spans="1:6" x14ac:dyDescent="0.25">
      <c r="A3" s="93"/>
      <c r="B3" s="77" t="s">
        <v>45</v>
      </c>
      <c r="C3" s="77" t="s">
        <v>46</v>
      </c>
      <c r="D3" s="77" t="s">
        <v>78</v>
      </c>
      <c r="E3" s="77" t="s">
        <v>2</v>
      </c>
      <c r="F3" s="77" t="s">
        <v>40</v>
      </c>
    </row>
    <row r="4" spans="1:6" x14ac:dyDescent="0.25">
      <c r="A4" s="94" t="s">
        <v>72</v>
      </c>
      <c r="B4" s="95">
        <v>118</v>
      </c>
      <c r="C4" s="95">
        <v>28</v>
      </c>
      <c r="D4" s="95">
        <v>0</v>
      </c>
      <c r="E4" s="95">
        <v>146</v>
      </c>
      <c r="F4" s="61">
        <f>E4/E$10</f>
        <v>0.47712418300653597</v>
      </c>
    </row>
    <row r="5" spans="1:6" x14ac:dyDescent="0.25">
      <c r="A5" s="96" t="s">
        <v>73</v>
      </c>
      <c r="B5" s="97">
        <v>59</v>
      </c>
      <c r="C5" s="97">
        <v>10</v>
      </c>
      <c r="D5" s="97">
        <v>0</v>
      </c>
      <c r="E5" s="97">
        <v>69</v>
      </c>
      <c r="F5" s="62">
        <f t="shared" ref="F5:F10" si="0">E5/E$10</f>
        <v>0.22549019607843138</v>
      </c>
    </row>
    <row r="6" spans="1:6" x14ac:dyDescent="0.25">
      <c r="A6" s="94" t="s">
        <v>74</v>
      </c>
      <c r="B6" s="95">
        <v>44</v>
      </c>
      <c r="C6" s="95">
        <v>3</v>
      </c>
      <c r="D6" s="95">
        <v>0</v>
      </c>
      <c r="E6" s="95">
        <v>47</v>
      </c>
      <c r="F6" s="61">
        <f t="shared" si="0"/>
        <v>0.15359477124183007</v>
      </c>
    </row>
    <row r="7" spans="1:6" x14ac:dyDescent="0.25">
      <c r="A7" s="96" t="s">
        <v>75</v>
      </c>
      <c r="B7" s="97">
        <v>12</v>
      </c>
      <c r="C7" s="97">
        <v>6</v>
      </c>
      <c r="D7" s="97">
        <v>0</v>
      </c>
      <c r="E7" s="97">
        <v>18</v>
      </c>
      <c r="F7" s="62">
        <f t="shared" si="0"/>
        <v>5.8823529411764705E-2</v>
      </c>
    </row>
    <row r="8" spans="1:6" x14ac:dyDescent="0.25">
      <c r="A8" s="94" t="s">
        <v>76</v>
      </c>
      <c r="B8" s="95">
        <v>4</v>
      </c>
      <c r="C8" s="95">
        <v>0</v>
      </c>
      <c r="D8" s="95">
        <v>0</v>
      </c>
      <c r="E8" s="95">
        <v>4</v>
      </c>
      <c r="F8" s="61">
        <f t="shared" si="0"/>
        <v>1.3071895424836602E-2</v>
      </c>
    </row>
    <row r="9" spans="1:6" x14ac:dyDescent="0.25">
      <c r="A9" s="96" t="s">
        <v>77</v>
      </c>
      <c r="B9" s="97">
        <v>6</v>
      </c>
      <c r="C9" s="97">
        <v>1</v>
      </c>
      <c r="D9" s="97">
        <v>15</v>
      </c>
      <c r="E9" s="97">
        <v>22</v>
      </c>
      <c r="F9" s="62">
        <f t="shared" si="0"/>
        <v>7.1895424836601302E-2</v>
      </c>
    </row>
    <row r="10" spans="1:6" x14ac:dyDescent="0.25">
      <c r="A10" s="98" t="s">
        <v>2</v>
      </c>
      <c r="B10" s="99">
        <v>243</v>
      </c>
      <c r="C10" s="99">
        <v>48</v>
      </c>
      <c r="D10" s="99">
        <v>15</v>
      </c>
      <c r="E10" s="99">
        <v>306</v>
      </c>
      <c r="F10" s="100">
        <f t="shared" si="0"/>
        <v>1</v>
      </c>
    </row>
    <row r="11" spans="1:6" x14ac:dyDescent="0.25">
      <c r="A11" s="98" t="s">
        <v>40</v>
      </c>
      <c r="B11" s="100">
        <f>B10/$E10</f>
        <v>0.79411764705882348</v>
      </c>
      <c r="C11" s="100">
        <f t="shared" ref="C11:E11" si="1">C10/$E10</f>
        <v>0.15686274509803921</v>
      </c>
      <c r="D11" s="100">
        <f t="shared" si="1"/>
        <v>4.9019607843137254E-2</v>
      </c>
      <c r="E11" s="100">
        <f t="shared" si="1"/>
        <v>1</v>
      </c>
    </row>
    <row r="12" spans="1:6" x14ac:dyDescent="0.25">
      <c r="A12" s="84" t="s">
        <v>125</v>
      </c>
    </row>
    <row r="13" spans="1:6" x14ac:dyDescent="0.25">
      <c r="A13" s="173" t="s">
        <v>238</v>
      </c>
    </row>
    <row r="15" spans="1:6" ht="15.75" x14ac:dyDescent="0.25">
      <c r="A15" s="83" t="s">
        <v>81</v>
      </c>
    </row>
    <row r="16" spans="1:6" ht="31.5" customHeight="1" x14ac:dyDescent="0.25">
      <c r="A16" s="273"/>
      <c r="B16" s="280" t="s">
        <v>79</v>
      </c>
      <c r="C16" s="281"/>
      <c r="D16" s="280" t="s">
        <v>80</v>
      </c>
      <c r="E16" s="281"/>
    </row>
    <row r="17" spans="1:5" x14ac:dyDescent="0.25">
      <c r="A17" s="274"/>
      <c r="B17" s="32" t="s">
        <v>39</v>
      </c>
      <c r="C17" s="32" t="s">
        <v>40</v>
      </c>
      <c r="D17" s="32" t="s">
        <v>39</v>
      </c>
      <c r="E17" s="32" t="s">
        <v>40</v>
      </c>
    </row>
    <row r="18" spans="1:5" x14ac:dyDescent="0.25">
      <c r="A18" s="94" t="s">
        <v>72</v>
      </c>
      <c r="B18" s="95">
        <v>646</v>
      </c>
      <c r="C18" s="61">
        <f>B18/B$24</f>
        <v>0.24294847687100413</v>
      </c>
      <c r="D18" s="95">
        <v>146</v>
      </c>
      <c r="E18" s="61">
        <f>D18/D$24</f>
        <v>0.47712418300653597</v>
      </c>
    </row>
    <row r="19" spans="1:5" x14ac:dyDescent="0.25">
      <c r="A19" s="96" t="s">
        <v>73</v>
      </c>
      <c r="B19" s="97">
        <v>548</v>
      </c>
      <c r="C19" s="62">
        <f t="shared" ref="C19:C24" si="2">B19/B$24</f>
        <v>0.20609251598345243</v>
      </c>
      <c r="D19" s="97">
        <v>69</v>
      </c>
      <c r="E19" s="62">
        <f t="shared" ref="E19:E24" si="3">D19/D$24</f>
        <v>0.22549019607843138</v>
      </c>
    </row>
    <row r="20" spans="1:5" x14ac:dyDescent="0.25">
      <c r="A20" s="94" t="s">
        <v>74</v>
      </c>
      <c r="B20" s="95">
        <v>528</v>
      </c>
      <c r="C20" s="61">
        <f t="shared" si="2"/>
        <v>0.19857089131252351</v>
      </c>
      <c r="D20" s="95">
        <v>47</v>
      </c>
      <c r="E20" s="61">
        <f t="shared" si="3"/>
        <v>0.15359477124183007</v>
      </c>
    </row>
    <row r="21" spans="1:5" x14ac:dyDescent="0.25">
      <c r="A21" s="96" t="s">
        <v>75</v>
      </c>
      <c r="B21" s="97">
        <v>407</v>
      </c>
      <c r="C21" s="62">
        <f t="shared" si="2"/>
        <v>0.15306506205340353</v>
      </c>
      <c r="D21" s="97">
        <v>18</v>
      </c>
      <c r="E21" s="62">
        <f t="shared" si="3"/>
        <v>5.8823529411764705E-2</v>
      </c>
    </row>
    <row r="22" spans="1:5" x14ac:dyDescent="0.25">
      <c r="A22" s="94" t="s">
        <v>76</v>
      </c>
      <c r="B22" s="95">
        <v>338</v>
      </c>
      <c r="C22" s="61">
        <f t="shared" si="2"/>
        <v>0.12711545693869875</v>
      </c>
      <c r="D22" s="95">
        <v>4</v>
      </c>
      <c r="E22" s="61">
        <f t="shared" si="3"/>
        <v>1.3071895424836602E-2</v>
      </c>
    </row>
    <row r="23" spans="1:5" x14ac:dyDescent="0.25">
      <c r="A23" s="96" t="s">
        <v>77</v>
      </c>
      <c r="B23" s="97">
        <v>192</v>
      </c>
      <c r="C23" s="62">
        <f t="shared" si="2"/>
        <v>7.220759684091764E-2</v>
      </c>
      <c r="D23" s="97">
        <v>22</v>
      </c>
      <c r="E23" s="62">
        <f t="shared" si="3"/>
        <v>7.1895424836601302E-2</v>
      </c>
    </row>
    <row r="24" spans="1:5" x14ac:dyDescent="0.25">
      <c r="A24" s="98" t="s">
        <v>2</v>
      </c>
      <c r="B24" s="209">
        <v>2659</v>
      </c>
      <c r="C24" s="100">
        <f t="shared" si="2"/>
        <v>1</v>
      </c>
      <c r="D24" s="99">
        <v>306</v>
      </c>
      <c r="E24" s="100">
        <f t="shared" si="3"/>
        <v>1</v>
      </c>
    </row>
    <row r="25" spans="1:5" x14ac:dyDescent="0.25">
      <c r="A25" s="84" t="s">
        <v>125</v>
      </c>
    </row>
    <row r="26" spans="1:5" x14ac:dyDescent="0.25">
      <c r="A26" s="173" t="s">
        <v>238</v>
      </c>
    </row>
  </sheetData>
  <mergeCells count="3">
    <mergeCell ref="D16:E16"/>
    <mergeCell ref="B16:C16"/>
    <mergeCell ref="A16:A17"/>
  </mergeCells>
  <hyperlinks>
    <hyperlink ref="A13" location="Contents!A1" display="Home"/>
    <hyperlink ref="A26" location="Contents!A1" display="Home"/>
  </hyperlink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14"/>
  <sheetViews>
    <sheetView workbookViewId="0">
      <selection activeCell="L17" sqref="L17"/>
    </sheetView>
  </sheetViews>
  <sheetFormatPr defaultRowHeight="15" x14ac:dyDescent="0.25"/>
  <cols>
    <col min="1" max="1" width="13.85546875" style="84" customWidth="1"/>
    <col min="2" max="9" width="9.85546875" style="84" customWidth="1"/>
    <col min="10" max="16384" width="9.140625" style="84"/>
  </cols>
  <sheetData>
    <row r="2" spans="1:12" ht="15.75" x14ac:dyDescent="0.25">
      <c r="A2" s="83" t="s">
        <v>257</v>
      </c>
    </row>
    <row r="3" spans="1:12" x14ac:dyDescent="0.25">
      <c r="A3" s="73"/>
      <c r="B3" s="77" t="s">
        <v>82</v>
      </c>
      <c r="C3" s="77" t="s">
        <v>83</v>
      </c>
      <c r="D3" s="77" t="s">
        <v>84</v>
      </c>
      <c r="E3" s="77" t="s">
        <v>85</v>
      </c>
      <c r="F3" s="77" t="s">
        <v>86</v>
      </c>
      <c r="G3" s="77" t="s">
        <v>87</v>
      </c>
      <c r="H3" s="77" t="s">
        <v>88</v>
      </c>
      <c r="I3" s="77" t="s">
        <v>2</v>
      </c>
      <c r="K3" s="85" t="s">
        <v>101</v>
      </c>
      <c r="L3" s="86"/>
    </row>
    <row r="4" spans="1:12" x14ac:dyDescent="0.25">
      <c r="A4" s="87" t="s">
        <v>89</v>
      </c>
      <c r="B4" s="64">
        <v>3</v>
      </c>
      <c r="C4" s="88">
        <v>0</v>
      </c>
      <c r="D4" s="64">
        <v>1</v>
      </c>
      <c r="E4" s="64">
        <v>2</v>
      </c>
      <c r="F4" s="64">
        <v>1</v>
      </c>
      <c r="G4" s="64">
        <v>1</v>
      </c>
      <c r="H4" s="64">
        <v>1</v>
      </c>
      <c r="I4" s="89">
        <v>9</v>
      </c>
      <c r="K4" s="64"/>
      <c r="L4" s="68" t="s">
        <v>102</v>
      </c>
    </row>
    <row r="5" spans="1:12" x14ac:dyDescent="0.25">
      <c r="A5" s="87" t="s">
        <v>90</v>
      </c>
      <c r="B5" s="65">
        <v>4</v>
      </c>
      <c r="C5" s="64">
        <v>3</v>
      </c>
      <c r="D5" s="65">
        <v>4</v>
      </c>
      <c r="E5" s="64">
        <v>2</v>
      </c>
      <c r="F5" s="65">
        <v>5</v>
      </c>
      <c r="G5" s="64">
        <v>3</v>
      </c>
      <c r="H5" s="64">
        <v>1</v>
      </c>
      <c r="I5" s="89">
        <v>22</v>
      </c>
      <c r="K5" s="65"/>
      <c r="L5" s="69" t="s">
        <v>103</v>
      </c>
    </row>
    <row r="6" spans="1:12" x14ac:dyDescent="0.25">
      <c r="A6" s="87" t="s">
        <v>91</v>
      </c>
      <c r="B6" s="64">
        <v>2</v>
      </c>
      <c r="C6" s="88">
        <v>0</v>
      </c>
      <c r="D6" s="64">
        <v>2</v>
      </c>
      <c r="E6" s="65">
        <v>4</v>
      </c>
      <c r="F6" s="64">
        <v>3</v>
      </c>
      <c r="G6" s="65">
        <v>6</v>
      </c>
      <c r="H6" s="65">
        <v>6</v>
      </c>
      <c r="I6" s="89">
        <v>23</v>
      </c>
      <c r="K6" s="70"/>
      <c r="L6" s="71" t="s">
        <v>104</v>
      </c>
    </row>
    <row r="7" spans="1:12" x14ac:dyDescent="0.25">
      <c r="A7" s="87" t="s">
        <v>92</v>
      </c>
      <c r="B7" s="65">
        <v>4</v>
      </c>
      <c r="C7" s="65">
        <v>4</v>
      </c>
      <c r="D7" s="65">
        <v>4</v>
      </c>
      <c r="E7" s="64">
        <v>1</v>
      </c>
      <c r="F7" s="64">
        <v>3</v>
      </c>
      <c r="G7" s="65">
        <v>5</v>
      </c>
      <c r="H7" s="66">
        <v>8</v>
      </c>
      <c r="I7" s="89">
        <v>29</v>
      </c>
      <c r="K7" s="67"/>
      <c r="L7" s="72" t="s">
        <v>105</v>
      </c>
    </row>
    <row r="8" spans="1:12" x14ac:dyDescent="0.25">
      <c r="A8" s="87" t="s">
        <v>93</v>
      </c>
      <c r="B8" s="65">
        <v>5</v>
      </c>
      <c r="C8" s="88">
        <v>0</v>
      </c>
      <c r="D8" s="65">
        <v>5</v>
      </c>
      <c r="E8" s="64">
        <v>3</v>
      </c>
      <c r="F8" s="64">
        <v>4</v>
      </c>
      <c r="G8" s="65">
        <v>6</v>
      </c>
      <c r="H8" s="66">
        <v>8</v>
      </c>
      <c r="I8" s="89">
        <v>31</v>
      </c>
    </row>
    <row r="9" spans="1:12" x14ac:dyDescent="0.25">
      <c r="A9" s="87" t="s">
        <v>94</v>
      </c>
      <c r="B9" s="65">
        <v>6</v>
      </c>
      <c r="C9" s="65">
        <v>4</v>
      </c>
      <c r="D9" s="64">
        <v>2</v>
      </c>
      <c r="E9" s="64">
        <v>3</v>
      </c>
      <c r="F9" s="65">
        <v>6</v>
      </c>
      <c r="G9" s="67">
        <v>11</v>
      </c>
      <c r="H9" s="67">
        <v>12</v>
      </c>
      <c r="I9" s="89">
        <v>44</v>
      </c>
    </row>
    <row r="10" spans="1:12" x14ac:dyDescent="0.25">
      <c r="A10" s="87" t="s">
        <v>95</v>
      </c>
      <c r="B10" s="65">
        <v>6</v>
      </c>
      <c r="C10" s="65">
        <v>4</v>
      </c>
      <c r="D10" s="65">
        <v>4</v>
      </c>
      <c r="E10" s="64">
        <v>3</v>
      </c>
      <c r="F10" s="66">
        <v>7</v>
      </c>
      <c r="G10" s="65">
        <v>5</v>
      </c>
      <c r="H10" s="66">
        <v>7</v>
      </c>
      <c r="I10" s="89">
        <v>36</v>
      </c>
    </row>
    <row r="11" spans="1:12" x14ac:dyDescent="0.25">
      <c r="A11" s="87" t="s">
        <v>96</v>
      </c>
      <c r="B11" s="65">
        <v>5</v>
      </c>
      <c r="C11" s="66">
        <v>8</v>
      </c>
      <c r="D11" s="66">
        <v>7</v>
      </c>
      <c r="E11" s="65">
        <v>4</v>
      </c>
      <c r="F11" s="65">
        <v>5</v>
      </c>
      <c r="G11" s="64">
        <v>3</v>
      </c>
      <c r="H11" s="65">
        <v>6</v>
      </c>
      <c r="I11" s="89">
        <v>38</v>
      </c>
    </row>
    <row r="12" spans="1:12" x14ac:dyDescent="0.25">
      <c r="A12" s="87" t="s">
        <v>97</v>
      </c>
      <c r="B12" s="64">
        <v>2</v>
      </c>
      <c r="C12" s="65">
        <v>4</v>
      </c>
      <c r="D12" s="65">
        <v>6</v>
      </c>
      <c r="E12" s="64">
        <v>2</v>
      </c>
      <c r="F12" s="64">
        <v>3</v>
      </c>
      <c r="G12" s="66">
        <v>8</v>
      </c>
      <c r="H12" s="64">
        <v>2</v>
      </c>
      <c r="I12" s="89">
        <v>27</v>
      </c>
    </row>
    <row r="13" spans="1:12" x14ac:dyDescent="0.25">
      <c r="A13" s="87" t="s">
        <v>98</v>
      </c>
      <c r="B13" s="64">
        <v>3</v>
      </c>
      <c r="C13" s="88">
        <v>0</v>
      </c>
      <c r="D13" s="64">
        <v>2</v>
      </c>
      <c r="E13" s="64">
        <v>2</v>
      </c>
      <c r="F13" s="88">
        <v>0</v>
      </c>
      <c r="G13" s="65">
        <v>5</v>
      </c>
      <c r="H13" s="65">
        <v>4</v>
      </c>
      <c r="I13" s="89">
        <v>16</v>
      </c>
    </row>
    <row r="14" spans="1:12" x14ac:dyDescent="0.25">
      <c r="A14" s="87" t="s">
        <v>99</v>
      </c>
      <c r="B14" s="64">
        <v>1</v>
      </c>
      <c r="C14" s="64">
        <v>3</v>
      </c>
      <c r="D14" s="64">
        <v>2</v>
      </c>
      <c r="E14" s="64">
        <v>3</v>
      </c>
      <c r="F14" s="64">
        <v>1</v>
      </c>
      <c r="G14" s="64">
        <v>3</v>
      </c>
      <c r="H14" s="65">
        <v>6</v>
      </c>
      <c r="I14" s="89">
        <v>19</v>
      </c>
    </row>
    <row r="15" spans="1:12" x14ac:dyDescent="0.25">
      <c r="A15" s="87" t="s">
        <v>100</v>
      </c>
      <c r="B15" s="88">
        <v>0</v>
      </c>
      <c r="C15" s="64">
        <v>1</v>
      </c>
      <c r="D15" s="88">
        <v>0</v>
      </c>
      <c r="E15" s="64">
        <v>1</v>
      </c>
      <c r="F15" s="64">
        <v>1</v>
      </c>
      <c r="G15" s="64">
        <v>1</v>
      </c>
      <c r="H15" s="64">
        <v>1</v>
      </c>
      <c r="I15" s="89">
        <v>5</v>
      </c>
    </row>
    <row r="16" spans="1:12" x14ac:dyDescent="0.25">
      <c r="A16" s="76" t="s">
        <v>2</v>
      </c>
      <c r="B16" s="80">
        <v>41</v>
      </c>
      <c r="C16" s="80">
        <v>31</v>
      </c>
      <c r="D16" s="80">
        <v>39</v>
      </c>
      <c r="E16" s="80">
        <v>30</v>
      </c>
      <c r="F16" s="80">
        <v>39</v>
      </c>
      <c r="G16" s="80">
        <v>57</v>
      </c>
      <c r="H16" s="80">
        <v>62</v>
      </c>
      <c r="I16" s="80">
        <v>299</v>
      </c>
    </row>
    <row r="17" spans="1:4" x14ac:dyDescent="0.25">
      <c r="A17" s="173" t="s">
        <v>238</v>
      </c>
    </row>
    <row r="19" spans="1:4" ht="15.75" x14ac:dyDescent="0.25">
      <c r="A19" s="83" t="s">
        <v>258</v>
      </c>
    </row>
    <row r="20" spans="1:4" x14ac:dyDescent="0.25">
      <c r="A20" s="73"/>
      <c r="B20" s="77" t="s">
        <v>106</v>
      </c>
      <c r="C20" s="77" t="s">
        <v>107</v>
      </c>
      <c r="D20" s="77" t="s">
        <v>2</v>
      </c>
    </row>
    <row r="21" spans="1:4" x14ac:dyDescent="0.25">
      <c r="A21" s="74" t="s">
        <v>89</v>
      </c>
      <c r="B21" s="81">
        <v>7</v>
      </c>
      <c r="C21" s="81">
        <v>2</v>
      </c>
      <c r="D21" s="80">
        <v>9</v>
      </c>
    </row>
    <row r="22" spans="1:4" x14ac:dyDescent="0.25">
      <c r="A22" s="75" t="s">
        <v>90</v>
      </c>
      <c r="B22" s="82">
        <v>18</v>
      </c>
      <c r="C22" s="82">
        <v>4</v>
      </c>
      <c r="D22" s="90">
        <v>22</v>
      </c>
    </row>
    <row r="23" spans="1:4" x14ac:dyDescent="0.25">
      <c r="A23" s="74" t="s">
        <v>91</v>
      </c>
      <c r="B23" s="81">
        <v>11</v>
      </c>
      <c r="C23" s="81">
        <v>12</v>
      </c>
      <c r="D23" s="80">
        <v>23</v>
      </c>
    </row>
    <row r="24" spans="1:4" x14ac:dyDescent="0.25">
      <c r="A24" s="75" t="s">
        <v>92</v>
      </c>
      <c r="B24" s="82">
        <v>16</v>
      </c>
      <c r="C24" s="82">
        <v>13</v>
      </c>
      <c r="D24" s="90">
        <v>29</v>
      </c>
    </row>
    <row r="25" spans="1:4" x14ac:dyDescent="0.25">
      <c r="A25" s="74" t="s">
        <v>93</v>
      </c>
      <c r="B25" s="81">
        <v>17</v>
      </c>
      <c r="C25" s="81">
        <v>14</v>
      </c>
      <c r="D25" s="80">
        <v>31</v>
      </c>
    </row>
    <row r="26" spans="1:4" x14ac:dyDescent="0.25">
      <c r="A26" s="75" t="s">
        <v>94</v>
      </c>
      <c r="B26" s="82">
        <v>21</v>
      </c>
      <c r="C26" s="82">
        <v>23</v>
      </c>
      <c r="D26" s="90">
        <v>44</v>
      </c>
    </row>
    <row r="27" spans="1:4" x14ac:dyDescent="0.25">
      <c r="A27" s="74" t="s">
        <v>95</v>
      </c>
      <c r="B27" s="81">
        <v>24</v>
      </c>
      <c r="C27" s="81">
        <v>12</v>
      </c>
      <c r="D27" s="80">
        <v>36</v>
      </c>
    </row>
    <row r="28" spans="1:4" x14ac:dyDescent="0.25">
      <c r="A28" s="75" t="s">
        <v>96</v>
      </c>
      <c r="B28" s="82">
        <v>29</v>
      </c>
      <c r="C28" s="82">
        <v>9</v>
      </c>
      <c r="D28" s="90">
        <v>38</v>
      </c>
    </row>
    <row r="29" spans="1:4" x14ac:dyDescent="0.25">
      <c r="A29" s="74" t="s">
        <v>97</v>
      </c>
      <c r="B29" s="81">
        <v>17</v>
      </c>
      <c r="C29" s="81">
        <v>10</v>
      </c>
      <c r="D29" s="80">
        <v>27</v>
      </c>
    </row>
    <row r="30" spans="1:4" x14ac:dyDescent="0.25">
      <c r="A30" s="75" t="s">
        <v>98</v>
      </c>
      <c r="B30" s="82">
        <v>7</v>
      </c>
      <c r="C30" s="82">
        <v>9</v>
      </c>
      <c r="D30" s="90">
        <v>16</v>
      </c>
    </row>
    <row r="31" spans="1:4" x14ac:dyDescent="0.25">
      <c r="A31" s="74" t="s">
        <v>99</v>
      </c>
      <c r="B31" s="81">
        <v>10</v>
      </c>
      <c r="C31" s="81">
        <v>9</v>
      </c>
      <c r="D31" s="80">
        <v>19</v>
      </c>
    </row>
    <row r="32" spans="1:4" x14ac:dyDescent="0.25">
      <c r="A32" s="75" t="s">
        <v>100</v>
      </c>
      <c r="B32" s="82">
        <v>3</v>
      </c>
      <c r="C32" s="82">
        <v>2</v>
      </c>
      <c r="D32" s="90">
        <v>5</v>
      </c>
    </row>
    <row r="33" spans="1:4" x14ac:dyDescent="0.25">
      <c r="A33" s="76" t="s">
        <v>2</v>
      </c>
      <c r="B33" s="80">
        <v>180</v>
      </c>
      <c r="C33" s="80">
        <v>119</v>
      </c>
      <c r="D33" s="80">
        <v>299</v>
      </c>
    </row>
    <row r="34" spans="1:4" x14ac:dyDescent="0.25">
      <c r="A34" s="173" t="s">
        <v>238</v>
      </c>
    </row>
    <row r="36" spans="1:4" ht="15.75" x14ac:dyDescent="0.25">
      <c r="A36" s="83" t="s">
        <v>108</v>
      </c>
    </row>
    <row r="37" spans="1:4" ht="45" x14ac:dyDescent="0.25">
      <c r="A37" s="73"/>
      <c r="B37" s="32" t="s">
        <v>80</v>
      </c>
      <c r="C37" s="32" t="s">
        <v>79</v>
      </c>
    </row>
    <row r="38" spans="1:4" x14ac:dyDescent="0.25">
      <c r="A38" s="74" t="s">
        <v>109</v>
      </c>
      <c r="B38" s="81">
        <v>9</v>
      </c>
      <c r="C38" s="81">
        <v>186</v>
      </c>
    </row>
    <row r="39" spans="1:4" x14ac:dyDescent="0.25">
      <c r="A39" s="75" t="s">
        <v>110</v>
      </c>
      <c r="B39" s="82">
        <v>22</v>
      </c>
      <c r="C39" s="82">
        <v>299</v>
      </c>
    </row>
    <row r="40" spans="1:4" x14ac:dyDescent="0.25">
      <c r="A40" s="74" t="s">
        <v>111</v>
      </c>
      <c r="B40" s="81">
        <v>23</v>
      </c>
      <c r="C40" s="81">
        <v>308</v>
      </c>
    </row>
    <row r="41" spans="1:4" x14ac:dyDescent="0.25">
      <c r="A41" s="75" t="s">
        <v>112</v>
      </c>
      <c r="B41" s="82">
        <v>29</v>
      </c>
      <c r="C41" s="82">
        <v>358</v>
      </c>
    </row>
    <row r="42" spans="1:4" x14ac:dyDescent="0.25">
      <c r="A42" s="74" t="s">
        <v>113</v>
      </c>
      <c r="B42" s="81">
        <v>31</v>
      </c>
      <c r="C42" s="81">
        <v>469</v>
      </c>
    </row>
    <row r="43" spans="1:4" x14ac:dyDescent="0.25">
      <c r="A43" s="75" t="s">
        <v>114</v>
      </c>
      <c r="B43" s="82">
        <v>44</v>
      </c>
      <c r="C43" s="82">
        <v>552</v>
      </c>
    </row>
    <row r="44" spans="1:4" x14ac:dyDescent="0.25">
      <c r="A44" s="74" t="s">
        <v>115</v>
      </c>
      <c r="B44" s="81">
        <v>36</v>
      </c>
      <c r="C44" s="81">
        <v>430</v>
      </c>
    </row>
    <row r="45" spans="1:4" x14ac:dyDescent="0.25">
      <c r="A45" s="75" t="s">
        <v>116</v>
      </c>
      <c r="B45" s="82">
        <v>38</v>
      </c>
      <c r="C45" s="82">
        <v>300</v>
      </c>
    </row>
    <row r="46" spans="1:4" x14ac:dyDescent="0.25">
      <c r="A46" s="74" t="s">
        <v>117</v>
      </c>
      <c r="B46" s="81">
        <v>27</v>
      </c>
      <c r="C46" s="81">
        <v>194</v>
      </c>
    </row>
    <row r="47" spans="1:4" x14ac:dyDescent="0.25">
      <c r="A47" s="75" t="s">
        <v>118</v>
      </c>
      <c r="B47" s="82">
        <v>16</v>
      </c>
      <c r="C47" s="82">
        <v>147</v>
      </c>
    </row>
    <row r="48" spans="1:4" x14ac:dyDescent="0.25">
      <c r="A48" s="74" t="s">
        <v>119</v>
      </c>
      <c r="B48" s="81">
        <v>19</v>
      </c>
      <c r="C48" s="81">
        <v>140</v>
      </c>
    </row>
    <row r="49" spans="1:8" x14ac:dyDescent="0.25">
      <c r="A49" s="75" t="s">
        <v>120</v>
      </c>
      <c r="B49" s="82">
        <v>5</v>
      </c>
      <c r="C49" s="82">
        <v>44</v>
      </c>
    </row>
    <row r="50" spans="1:8" x14ac:dyDescent="0.25">
      <c r="A50" s="76" t="s">
        <v>2</v>
      </c>
      <c r="B50" s="80">
        <v>299</v>
      </c>
      <c r="C50" s="80">
        <v>3.427</v>
      </c>
    </row>
    <row r="51" spans="1:8" x14ac:dyDescent="0.25">
      <c r="A51" s="173" t="s">
        <v>238</v>
      </c>
    </row>
    <row r="54" spans="1:8" ht="15.75" x14ac:dyDescent="0.25">
      <c r="A54" s="83" t="s">
        <v>121</v>
      </c>
    </row>
    <row r="55" spans="1:8" x14ac:dyDescent="0.25">
      <c r="A55" s="285" t="s">
        <v>124</v>
      </c>
      <c r="B55" s="282" t="s">
        <v>123</v>
      </c>
      <c r="C55" s="283"/>
      <c r="D55" s="283"/>
      <c r="E55" s="283"/>
      <c r="F55" s="283"/>
      <c r="G55" s="283"/>
      <c r="H55" s="284"/>
    </row>
    <row r="56" spans="1:8" ht="30" x14ac:dyDescent="0.25">
      <c r="A56" s="286"/>
      <c r="B56" s="77" t="s">
        <v>72</v>
      </c>
      <c r="C56" s="77" t="s">
        <v>73</v>
      </c>
      <c r="D56" s="77" t="s">
        <v>74</v>
      </c>
      <c r="E56" s="77" t="s">
        <v>75</v>
      </c>
      <c r="F56" s="77" t="s">
        <v>76</v>
      </c>
      <c r="G56" s="32" t="s">
        <v>122</v>
      </c>
      <c r="H56" s="77" t="s">
        <v>2</v>
      </c>
    </row>
    <row r="57" spans="1:8" x14ac:dyDescent="0.25">
      <c r="A57" s="74" t="s">
        <v>109</v>
      </c>
      <c r="B57" s="78">
        <v>1</v>
      </c>
      <c r="C57" s="78">
        <v>4</v>
      </c>
      <c r="D57" s="78">
        <v>2</v>
      </c>
      <c r="E57" s="78">
        <v>2</v>
      </c>
      <c r="F57" s="78">
        <v>0</v>
      </c>
      <c r="G57" s="78">
        <v>0</v>
      </c>
      <c r="H57" s="80">
        <v>9</v>
      </c>
    </row>
    <row r="58" spans="1:8" x14ac:dyDescent="0.25">
      <c r="A58" s="75" t="s">
        <v>110</v>
      </c>
      <c r="B58" s="79">
        <v>10</v>
      </c>
      <c r="C58" s="79">
        <v>7</v>
      </c>
      <c r="D58" s="79">
        <v>3</v>
      </c>
      <c r="E58" s="79">
        <v>2</v>
      </c>
      <c r="F58" s="79">
        <v>0</v>
      </c>
      <c r="G58" s="79">
        <v>0</v>
      </c>
      <c r="H58" s="90">
        <v>22</v>
      </c>
    </row>
    <row r="59" spans="1:8" x14ac:dyDescent="0.25">
      <c r="A59" s="74" t="s">
        <v>111</v>
      </c>
      <c r="B59" s="78">
        <v>5</v>
      </c>
      <c r="C59" s="78">
        <v>7</v>
      </c>
      <c r="D59" s="78">
        <v>6</v>
      </c>
      <c r="E59" s="78">
        <v>4</v>
      </c>
      <c r="F59" s="78">
        <v>0</v>
      </c>
      <c r="G59" s="78">
        <v>3</v>
      </c>
      <c r="H59" s="80">
        <v>25</v>
      </c>
    </row>
    <row r="60" spans="1:8" x14ac:dyDescent="0.25">
      <c r="A60" s="75" t="s">
        <v>112</v>
      </c>
      <c r="B60" s="79">
        <v>14</v>
      </c>
      <c r="C60" s="79">
        <v>4</v>
      </c>
      <c r="D60" s="79">
        <v>6</v>
      </c>
      <c r="E60" s="79">
        <v>4</v>
      </c>
      <c r="F60" s="79">
        <v>1</v>
      </c>
      <c r="G60" s="79">
        <v>2</v>
      </c>
      <c r="H60" s="90">
        <v>31</v>
      </c>
    </row>
    <row r="61" spans="1:8" x14ac:dyDescent="0.25">
      <c r="A61" s="74" t="s">
        <v>113</v>
      </c>
      <c r="B61" s="78">
        <v>12</v>
      </c>
      <c r="C61" s="78">
        <v>8</v>
      </c>
      <c r="D61" s="78">
        <v>6</v>
      </c>
      <c r="E61" s="78">
        <v>2</v>
      </c>
      <c r="F61" s="78">
        <v>1</v>
      </c>
      <c r="G61" s="78">
        <v>2</v>
      </c>
      <c r="H61" s="80">
        <v>31</v>
      </c>
    </row>
    <row r="62" spans="1:8" x14ac:dyDescent="0.25">
      <c r="A62" s="75" t="s">
        <v>114</v>
      </c>
      <c r="B62" s="79">
        <v>24</v>
      </c>
      <c r="C62" s="79">
        <v>12</v>
      </c>
      <c r="D62" s="79">
        <v>6</v>
      </c>
      <c r="E62" s="79">
        <v>2</v>
      </c>
      <c r="F62" s="79">
        <v>0</v>
      </c>
      <c r="G62" s="79">
        <v>2</v>
      </c>
      <c r="H62" s="90">
        <v>46</v>
      </c>
    </row>
    <row r="63" spans="1:8" x14ac:dyDescent="0.25">
      <c r="A63" s="74" t="s">
        <v>115</v>
      </c>
      <c r="B63" s="78">
        <v>16</v>
      </c>
      <c r="C63" s="78">
        <v>9</v>
      </c>
      <c r="D63" s="78">
        <v>6</v>
      </c>
      <c r="E63" s="78">
        <v>1</v>
      </c>
      <c r="F63" s="78">
        <v>1</v>
      </c>
      <c r="G63" s="78">
        <v>3</v>
      </c>
      <c r="H63" s="80">
        <v>36</v>
      </c>
    </row>
    <row r="64" spans="1:8" x14ac:dyDescent="0.25">
      <c r="A64" s="75" t="s">
        <v>116</v>
      </c>
      <c r="B64" s="79">
        <v>19</v>
      </c>
      <c r="C64" s="79">
        <v>8</v>
      </c>
      <c r="D64" s="79">
        <v>8</v>
      </c>
      <c r="E64" s="79">
        <v>0</v>
      </c>
      <c r="F64" s="79">
        <v>1</v>
      </c>
      <c r="G64" s="79">
        <v>3</v>
      </c>
      <c r="H64" s="90">
        <v>39</v>
      </c>
    </row>
    <row r="65" spans="1:8" x14ac:dyDescent="0.25">
      <c r="A65" s="74" t="s">
        <v>117</v>
      </c>
      <c r="B65" s="78">
        <v>20</v>
      </c>
      <c r="C65" s="78">
        <v>4</v>
      </c>
      <c r="D65" s="78">
        <v>1</v>
      </c>
      <c r="E65" s="78">
        <v>0</v>
      </c>
      <c r="F65" s="78">
        <v>0</v>
      </c>
      <c r="G65" s="78">
        <v>2</v>
      </c>
      <c r="H65" s="80">
        <v>27</v>
      </c>
    </row>
    <row r="66" spans="1:8" x14ac:dyDescent="0.25">
      <c r="A66" s="75" t="s">
        <v>118</v>
      </c>
      <c r="B66" s="79">
        <v>9</v>
      </c>
      <c r="C66" s="79">
        <v>1</v>
      </c>
      <c r="D66" s="79">
        <v>1</v>
      </c>
      <c r="E66" s="79">
        <v>1</v>
      </c>
      <c r="F66" s="79">
        <v>0</v>
      </c>
      <c r="G66" s="79">
        <v>4</v>
      </c>
      <c r="H66" s="90">
        <v>16</v>
      </c>
    </row>
    <row r="67" spans="1:8" x14ac:dyDescent="0.25">
      <c r="A67" s="74" t="s">
        <v>119</v>
      </c>
      <c r="B67" s="78">
        <v>12</v>
      </c>
      <c r="C67" s="78">
        <v>4</v>
      </c>
      <c r="D67" s="78">
        <v>2</v>
      </c>
      <c r="E67" s="78">
        <v>0</v>
      </c>
      <c r="F67" s="78">
        <v>0</v>
      </c>
      <c r="G67" s="78">
        <v>1</v>
      </c>
      <c r="H67" s="80">
        <v>19</v>
      </c>
    </row>
    <row r="68" spans="1:8" x14ac:dyDescent="0.25">
      <c r="A68" s="75" t="s">
        <v>120</v>
      </c>
      <c r="B68" s="79">
        <v>4</v>
      </c>
      <c r="C68" s="79">
        <v>1</v>
      </c>
      <c r="D68" s="79">
        <v>0</v>
      </c>
      <c r="E68" s="79">
        <v>0</v>
      </c>
      <c r="F68" s="79">
        <v>0</v>
      </c>
      <c r="G68" s="79">
        <v>0</v>
      </c>
      <c r="H68" s="90">
        <v>5</v>
      </c>
    </row>
    <row r="69" spans="1:8" x14ac:dyDescent="0.25">
      <c r="A69" s="76" t="s">
        <v>2</v>
      </c>
      <c r="B69" s="80">
        <v>146</v>
      </c>
      <c r="C69" s="80">
        <v>69</v>
      </c>
      <c r="D69" s="80">
        <v>47</v>
      </c>
      <c r="E69" s="80">
        <f>SUM(E57:E68)</f>
        <v>18</v>
      </c>
      <c r="F69" s="80">
        <f t="shared" ref="F69:H69" si="0">SUM(F57:F68)</f>
        <v>4</v>
      </c>
      <c r="G69" s="80">
        <f t="shared" si="0"/>
        <v>22</v>
      </c>
      <c r="H69" s="80">
        <f t="shared" si="0"/>
        <v>306</v>
      </c>
    </row>
    <row r="70" spans="1:8" x14ac:dyDescent="0.25">
      <c r="A70" s="84" t="s">
        <v>125</v>
      </c>
    </row>
    <row r="71" spans="1:8" x14ac:dyDescent="0.25">
      <c r="A71" s="173" t="s">
        <v>238</v>
      </c>
    </row>
    <row r="73" spans="1:8" ht="15.75" x14ac:dyDescent="0.25">
      <c r="A73" s="83" t="s">
        <v>126</v>
      </c>
    </row>
    <row r="74" spans="1:8" x14ac:dyDescent="0.25">
      <c r="A74" s="73" t="s">
        <v>139</v>
      </c>
      <c r="B74" s="32">
        <v>2014</v>
      </c>
      <c r="C74" s="32">
        <v>2015</v>
      </c>
      <c r="D74" s="32">
        <v>2016</v>
      </c>
      <c r="E74" s="32">
        <v>2017</v>
      </c>
      <c r="F74" s="32">
        <v>2018</v>
      </c>
      <c r="G74" s="32" t="s">
        <v>2</v>
      </c>
    </row>
    <row r="75" spans="1:8" x14ac:dyDescent="0.25">
      <c r="A75" s="74" t="s">
        <v>127</v>
      </c>
      <c r="B75" s="81">
        <v>4</v>
      </c>
      <c r="C75" s="81">
        <v>2</v>
      </c>
      <c r="D75" s="81">
        <v>8</v>
      </c>
      <c r="E75" s="81">
        <v>5</v>
      </c>
      <c r="F75" s="81">
        <v>4</v>
      </c>
      <c r="G75" s="80">
        <v>23</v>
      </c>
    </row>
    <row r="76" spans="1:8" x14ac:dyDescent="0.25">
      <c r="A76" s="75" t="s">
        <v>128</v>
      </c>
      <c r="B76" s="82">
        <v>3</v>
      </c>
      <c r="C76" s="82">
        <v>2</v>
      </c>
      <c r="D76" s="82">
        <v>4</v>
      </c>
      <c r="E76" s="82">
        <v>4</v>
      </c>
      <c r="F76" s="82">
        <v>3</v>
      </c>
      <c r="G76" s="90">
        <v>16</v>
      </c>
    </row>
    <row r="77" spans="1:8" x14ac:dyDescent="0.25">
      <c r="A77" s="74" t="s">
        <v>129</v>
      </c>
      <c r="B77" s="81">
        <v>7</v>
      </c>
      <c r="C77" s="81">
        <v>7</v>
      </c>
      <c r="D77" s="81">
        <v>5</v>
      </c>
      <c r="E77" s="81">
        <v>3</v>
      </c>
      <c r="F77" s="81">
        <v>5</v>
      </c>
      <c r="G77" s="80">
        <v>27</v>
      </c>
    </row>
    <row r="78" spans="1:8" x14ac:dyDescent="0.25">
      <c r="A78" s="75" t="s">
        <v>130</v>
      </c>
      <c r="B78" s="82">
        <v>6</v>
      </c>
      <c r="C78" s="82">
        <v>4</v>
      </c>
      <c r="D78" s="82">
        <v>6</v>
      </c>
      <c r="E78" s="82">
        <v>7</v>
      </c>
      <c r="F78" s="82">
        <v>2</v>
      </c>
      <c r="G78" s="90">
        <v>25</v>
      </c>
    </row>
    <row r="79" spans="1:8" x14ac:dyDescent="0.25">
      <c r="A79" s="74" t="s">
        <v>131</v>
      </c>
      <c r="B79" s="81">
        <v>5</v>
      </c>
      <c r="C79" s="81">
        <v>8</v>
      </c>
      <c r="D79" s="81">
        <v>3</v>
      </c>
      <c r="E79" s="81">
        <v>3</v>
      </c>
      <c r="F79" s="81">
        <v>4</v>
      </c>
      <c r="G79" s="80">
        <v>23</v>
      </c>
    </row>
    <row r="80" spans="1:8" x14ac:dyDescent="0.25">
      <c r="A80" s="75" t="s">
        <v>132</v>
      </c>
      <c r="B80" s="82">
        <v>4</v>
      </c>
      <c r="C80" s="82">
        <v>7</v>
      </c>
      <c r="D80" s="82">
        <v>3</v>
      </c>
      <c r="E80" s="82">
        <v>8</v>
      </c>
      <c r="F80" s="82">
        <v>8</v>
      </c>
      <c r="G80" s="90">
        <v>30</v>
      </c>
    </row>
    <row r="81" spans="1:7" x14ac:dyDescent="0.25">
      <c r="A81" s="74" t="s">
        <v>133</v>
      </c>
      <c r="B81" s="81">
        <v>8</v>
      </c>
      <c r="C81" s="81">
        <v>3</v>
      </c>
      <c r="D81" s="81">
        <v>5</v>
      </c>
      <c r="E81" s="81">
        <v>6</v>
      </c>
      <c r="F81" s="81">
        <v>4</v>
      </c>
      <c r="G81" s="80">
        <v>26</v>
      </c>
    </row>
    <row r="82" spans="1:7" x14ac:dyDescent="0.25">
      <c r="A82" s="75" t="s">
        <v>134</v>
      </c>
      <c r="B82" s="82">
        <v>9</v>
      </c>
      <c r="C82" s="82">
        <v>2</v>
      </c>
      <c r="D82" s="82">
        <v>1</v>
      </c>
      <c r="E82" s="82">
        <v>6</v>
      </c>
      <c r="F82" s="82">
        <v>5</v>
      </c>
      <c r="G82" s="90">
        <v>23</v>
      </c>
    </row>
    <row r="83" spans="1:7" x14ac:dyDescent="0.25">
      <c r="A83" s="74" t="s">
        <v>135</v>
      </c>
      <c r="B83" s="81">
        <v>2</v>
      </c>
      <c r="C83" s="81">
        <v>2</v>
      </c>
      <c r="D83" s="81">
        <v>9</v>
      </c>
      <c r="E83" s="81">
        <v>4</v>
      </c>
      <c r="F83" s="81">
        <v>3</v>
      </c>
      <c r="G83" s="80">
        <v>20</v>
      </c>
    </row>
    <row r="84" spans="1:7" x14ac:dyDescent="0.25">
      <c r="A84" s="75" t="s">
        <v>136</v>
      </c>
      <c r="B84" s="82">
        <v>8</v>
      </c>
      <c r="C84" s="82">
        <v>1</v>
      </c>
      <c r="D84" s="82">
        <v>5</v>
      </c>
      <c r="E84" s="82">
        <v>5</v>
      </c>
      <c r="F84" s="82">
        <v>6</v>
      </c>
      <c r="G84" s="90">
        <v>25</v>
      </c>
    </row>
    <row r="85" spans="1:7" x14ac:dyDescent="0.25">
      <c r="A85" s="74" t="s">
        <v>137</v>
      </c>
      <c r="B85" s="81">
        <v>6</v>
      </c>
      <c r="C85" s="81">
        <v>3</v>
      </c>
      <c r="D85" s="81">
        <v>8</v>
      </c>
      <c r="E85" s="81">
        <v>6</v>
      </c>
      <c r="F85" s="81">
        <v>6</v>
      </c>
      <c r="G85" s="80">
        <v>29</v>
      </c>
    </row>
    <row r="86" spans="1:7" x14ac:dyDescent="0.25">
      <c r="A86" s="75" t="s">
        <v>138</v>
      </c>
      <c r="B86" s="82">
        <v>4</v>
      </c>
      <c r="C86" s="82">
        <v>10</v>
      </c>
      <c r="D86" s="82">
        <v>8</v>
      </c>
      <c r="E86" s="82">
        <v>3</v>
      </c>
      <c r="F86" s="82">
        <v>7</v>
      </c>
      <c r="G86" s="90">
        <v>32</v>
      </c>
    </row>
    <row r="87" spans="1:7" x14ac:dyDescent="0.25">
      <c r="A87" s="76" t="s">
        <v>2</v>
      </c>
      <c r="B87" s="80">
        <v>66</v>
      </c>
      <c r="C87" s="80">
        <v>51</v>
      </c>
      <c r="D87" s="80">
        <v>65</v>
      </c>
      <c r="E87" s="80">
        <v>60</v>
      </c>
      <c r="F87" s="80">
        <v>57</v>
      </c>
      <c r="G87" s="80">
        <v>299</v>
      </c>
    </row>
    <row r="88" spans="1:7" x14ac:dyDescent="0.25">
      <c r="A88" s="173" t="s">
        <v>238</v>
      </c>
    </row>
    <row r="92" spans="1:7" ht="15.75" x14ac:dyDescent="0.25">
      <c r="A92" s="83" t="s">
        <v>143</v>
      </c>
    </row>
    <row r="93" spans="1:7" ht="45" x14ac:dyDescent="0.25">
      <c r="A93" s="73"/>
      <c r="B93" s="32" t="s">
        <v>80</v>
      </c>
      <c r="C93" s="32" t="s">
        <v>142</v>
      </c>
    </row>
    <row r="94" spans="1:7" x14ac:dyDescent="0.25">
      <c r="A94" s="74" t="s">
        <v>140</v>
      </c>
      <c r="B94" s="81">
        <v>75</v>
      </c>
      <c r="C94" s="210">
        <v>1530</v>
      </c>
    </row>
    <row r="95" spans="1:7" x14ac:dyDescent="0.25">
      <c r="A95" s="75" t="s">
        <v>141</v>
      </c>
      <c r="B95" s="82">
        <v>205</v>
      </c>
      <c r="C95" s="211">
        <v>1717</v>
      </c>
    </row>
    <row r="96" spans="1:7" ht="45" x14ac:dyDescent="0.25">
      <c r="A96" s="92" t="s">
        <v>144</v>
      </c>
      <c r="B96" s="81">
        <v>19</v>
      </c>
      <c r="C96" s="210">
        <v>180</v>
      </c>
    </row>
    <row r="97" spans="1:5" x14ac:dyDescent="0.25">
      <c r="A97" s="131" t="s">
        <v>2</v>
      </c>
      <c r="B97" s="90">
        <v>299</v>
      </c>
      <c r="C97" s="207">
        <v>3427</v>
      </c>
    </row>
    <row r="98" spans="1:5" x14ac:dyDescent="0.25">
      <c r="A98" s="74" t="s">
        <v>146</v>
      </c>
      <c r="B98" s="81">
        <v>54</v>
      </c>
      <c r="C98" s="210">
        <v>1331</v>
      </c>
    </row>
    <row r="99" spans="1:5" x14ac:dyDescent="0.25">
      <c r="A99" s="75" t="s">
        <v>147</v>
      </c>
      <c r="B99" s="82">
        <v>24</v>
      </c>
      <c r="C99" s="211">
        <v>223</v>
      </c>
    </row>
    <row r="100" spans="1:5" x14ac:dyDescent="0.25">
      <c r="A100" s="92" t="s">
        <v>148</v>
      </c>
      <c r="B100" s="81">
        <v>10</v>
      </c>
      <c r="C100" s="210">
        <v>91</v>
      </c>
    </row>
    <row r="101" spans="1:5" x14ac:dyDescent="0.25">
      <c r="A101" s="75" t="s">
        <v>149</v>
      </c>
      <c r="B101" s="82">
        <v>195</v>
      </c>
      <c r="C101" s="211">
        <v>1664</v>
      </c>
    </row>
    <row r="102" spans="1:5" x14ac:dyDescent="0.25">
      <c r="A102" s="92" t="s">
        <v>150</v>
      </c>
      <c r="B102" s="81">
        <v>16</v>
      </c>
      <c r="C102" s="210">
        <v>118</v>
      </c>
    </row>
    <row r="103" spans="1:5" x14ac:dyDescent="0.25">
      <c r="A103" s="131" t="s">
        <v>2</v>
      </c>
      <c r="B103" s="90">
        <v>299</v>
      </c>
      <c r="C103" s="207">
        <v>3427</v>
      </c>
    </row>
    <row r="104" spans="1:5" x14ac:dyDescent="0.25">
      <c r="A104" s="84" t="s">
        <v>145</v>
      </c>
    </row>
    <row r="105" spans="1:5" x14ac:dyDescent="0.25">
      <c r="A105" s="173" t="s">
        <v>238</v>
      </c>
    </row>
    <row r="108" spans="1:5" ht="15.75" x14ac:dyDescent="0.25">
      <c r="A108" s="83" t="s">
        <v>151</v>
      </c>
    </row>
    <row r="109" spans="1:5" x14ac:dyDescent="0.25">
      <c r="A109" s="273"/>
      <c r="B109" s="280" t="s">
        <v>79</v>
      </c>
      <c r="C109" s="281"/>
      <c r="D109" s="280" t="s">
        <v>80</v>
      </c>
      <c r="E109" s="281"/>
    </row>
    <row r="110" spans="1:5" ht="15" customHeight="1" x14ac:dyDescent="0.25">
      <c r="A110" s="274"/>
      <c r="B110" s="32" t="s">
        <v>39</v>
      </c>
      <c r="C110" s="32" t="s">
        <v>40</v>
      </c>
      <c r="D110" s="32" t="s">
        <v>39</v>
      </c>
      <c r="E110" s="32" t="s">
        <v>40</v>
      </c>
    </row>
    <row r="111" spans="1:5" ht="30" x14ac:dyDescent="0.25">
      <c r="A111" s="132" t="s">
        <v>153</v>
      </c>
      <c r="B111" s="95">
        <v>158</v>
      </c>
      <c r="C111" s="61">
        <f>B111/B$113</f>
        <v>0.52842809364548493</v>
      </c>
      <c r="D111" s="95">
        <v>793</v>
      </c>
      <c r="E111" s="61">
        <f>D111/D$113</f>
        <v>0.23139772395681354</v>
      </c>
    </row>
    <row r="112" spans="1:5" ht="45" x14ac:dyDescent="0.25">
      <c r="A112" s="133" t="s">
        <v>152</v>
      </c>
      <c r="B112" s="97">
        <v>141</v>
      </c>
      <c r="C112" s="62">
        <f t="shared" ref="C112:C113" si="1">B112/B$113</f>
        <v>0.47157190635451507</v>
      </c>
      <c r="D112" s="208">
        <v>2634</v>
      </c>
      <c r="E112" s="62">
        <f t="shared" ref="E112:E113" si="2">D112/D$113</f>
        <v>0.76860227604318643</v>
      </c>
    </row>
    <row r="113" spans="1:5" x14ac:dyDescent="0.25">
      <c r="A113" s="98" t="s">
        <v>2</v>
      </c>
      <c r="B113" s="99">
        <v>299</v>
      </c>
      <c r="C113" s="100">
        <f t="shared" si="1"/>
        <v>1</v>
      </c>
      <c r="D113" s="209">
        <v>3427</v>
      </c>
      <c r="E113" s="100">
        <f t="shared" si="2"/>
        <v>1</v>
      </c>
    </row>
    <row r="114" spans="1:5" x14ac:dyDescent="0.25">
      <c r="A114" s="173" t="s">
        <v>238</v>
      </c>
    </row>
  </sheetData>
  <mergeCells count="5">
    <mergeCell ref="B55:H55"/>
    <mergeCell ref="A55:A56"/>
    <mergeCell ref="B109:C109"/>
    <mergeCell ref="D109:E109"/>
    <mergeCell ref="A109:A110"/>
  </mergeCells>
  <hyperlinks>
    <hyperlink ref="A17" location="Contents!A1" display="Home"/>
    <hyperlink ref="A34" location="Contents!A1" display="Home"/>
    <hyperlink ref="A51" location="Contents!A1" display="Home"/>
    <hyperlink ref="A71" location="Contents!A1" display="Home"/>
    <hyperlink ref="A88" location="Contents!A1" display="Home"/>
    <hyperlink ref="A105" location="Contents!A1" display="Home"/>
    <hyperlink ref="A114" location="Contents!A1" display="Home"/>
  </hyperlink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2"/>
  <sheetViews>
    <sheetView workbookViewId="0">
      <selection activeCell="A14" sqref="A14"/>
    </sheetView>
  </sheetViews>
  <sheetFormatPr defaultRowHeight="15" x14ac:dyDescent="0.25"/>
  <cols>
    <col min="1" max="1" width="40.5703125" style="84" customWidth="1"/>
    <col min="2" max="2" width="11.7109375" style="84" customWidth="1"/>
    <col min="3" max="5" width="9.140625" style="84"/>
    <col min="6" max="6" width="13.140625" style="84" customWidth="1"/>
    <col min="7" max="16384" width="9.140625" style="84"/>
  </cols>
  <sheetData>
    <row r="2" spans="1:7" ht="15.75" x14ac:dyDescent="0.25">
      <c r="A2" s="83" t="s">
        <v>170</v>
      </c>
    </row>
    <row r="3" spans="1:7" x14ac:dyDescent="0.25">
      <c r="A3" s="285" t="s">
        <v>154</v>
      </c>
      <c r="B3" s="292" t="s">
        <v>155</v>
      </c>
      <c r="C3" s="283" t="s">
        <v>25</v>
      </c>
      <c r="D3" s="283"/>
      <c r="E3" s="283"/>
      <c r="F3" s="292" t="s">
        <v>156</v>
      </c>
      <c r="G3" s="292" t="s">
        <v>157</v>
      </c>
    </row>
    <row r="4" spans="1:7" ht="30" x14ac:dyDescent="0.25">
      <c r="A4" s="286"/>
      <c r="B4" s="293"/>
      <c r="C4" s="103" t="s">
        <v>0</v>
      </c>
      <c r="D4" s="36" t="s">
        <v>1</v>
      </c>
      <c r="E4" s="103" t="s">
        <v>3</v>
      </c>
      <c r="F4" s="293"/>
      <c r="G4" s="293"/>
    </row>
    <row r="5" spans="1:7" x14ac:dyDescent="0.25">
      <c r="A5" s="94" t="s">
        <v>158</v>
      </c>
      <c r="B5" s="95">
        <v>15</v>
      </c>
      <c r="C5" s="162">
        <v>1</v>
      </c>
      <c r="D5" s="162">
        <v>18</v>
      </c>
      <c r="E5" s="162">
        <v>19</v>
      </c>
      <c r="F5" s="163">
        <v>141130.79999999999</v>
      </c>
      <c r="G5" s="164">
        <f>(E5/5)/F5*100000</f>
        <v>2.6925377026134623</v>
      </c>
    </row>
    <row r="6" spans="1:7" x14ac:dyDescent="0.25">
      <c r="A6" s="96" t="s">
        <v>330</v>
      </c>
      <c r="B6" s="97">
        <v>33</v>
      </c>
      <c r="C6" s="134">
        <v>11</v>
      </c>
      <c r="D6" s="134">
        <v>36</v>
      </c>
      <c r="E6" s="134">
        <v>47</v>
      </c>
      <c r="F6" s="165">
        <v>209951.2</v>
      </c>
      <c r="G6" s="166">
        <f t="shared" ref="G6:G16" si="0">(E6/5)/F6*100000</f>
        <v>4.4772308993709018</v>
      </c>
    </row>
    <row r="7" spans="1:7" x14ac:dyDescent="0.25">
      <c r="A7" s="94" t="s">
        <v>160</v>
      </c>
      <c r="B7" s="95">
        <v>25</v>
      </c>
      <c r="C7" s="162">
        <v>4</v>
      </c>
      <c r="D7" s="162">
        <v>31</v>
      </c>
      <c r="E7" s="162">
        <v>35</v>
      </c>
      <c r="F7" s="163">
        <v>339482.6</v>
      </c>
      <c r="G7" s="164">
        <f t="shared" si="0"/>
        <v>2.061961349418203</v>
      </c>
    </row>
    <row r="8" spans="1:7" x14ac:dyDescent="0.25">
      <c r="A8" s="96" t="s">
        <v>331</v>
      </c>
      <c r="B8" s="97">
        <v>26</v>
      </c>
      <c r="C8" s="134">
        <v>6</v>
      </c>
      <c r="D8" s="134">
        <v>30</v>
      </c>
      <c r="E8" s="134">
        <v>36</v>
      </c>
      <c r="F8" s="165">
        <v>143428.4</v>
      </c>
      <c r="G8" s="166">
        <f t="shared" si="0"/>
        <v>5.0199263186370349</v>
      </c>
    </row>
    <row r="9" spans="1:7" x14ac:dyDescent="0.25">
      <c r="A9" s="94" t="s">
        <v>332</v>
      </c>
      <c r="B9" s="95">
        <v>18</v>
      </c>
      <c r="C9" s="162">
        <v>5</v>
      </c>
      <c r="D9" s="162">
        <v>18</v>
      </c>
      <c r="E9" s="162">
        <v>23</v>
      </c>
      <c r="F9" s="163">
        <v>149997.79999999999</v>
      </c>
      <c r="G9" s="164">
        <f t="shared" si="0"/>
        <v>3.0667116451041285</v>
      </c>
    </row>
    <row r="10" spans="1:7" x14ac:dyDescent="0.25">
      <c r="A10" s="96" t="s">
        <v>163</v>
      </c>
      <c r="B10" s="97">
        <v>31</v>
      </c>
      <c r="C10" s="134">
        <v>6</v>
      </c>
      <c r="D10" s="134">
        <v>37</v>
      </c>
      <c r="E10" s="134">
        <v>43</v>
      </c>
      <c r="F10" s="165">
        <v>115845.2</v>
      </c>
      <c r="G10" s="166">
        <f t="shared" si="0"/>
        <v>7.4236999029739685</v>
      </c>
    </row>
    <row r="11" spans="1:7" x14ac:dyDescent="0.25">
      <c r="A11" s="94" t="s">
        <v>164</v>
      </c>
      <c r="B11" s="95">
        <v>25</v>
      </c>
      <c r="C11" s="162">
        <v>6</v>
      </c>
      <c r="D11" s="162">
        <v>30</v>
      </c>
      <c r="E11" s="162">
        <v>36</v>
      </c>
      <c r="F11" s="163">
        <v>141406.79999999999</v>
      </c>
      <c r="G11" s="164">
        <f t="shared" si="0"/>
        <v>5.0916929030287088</v>
      </c>
    </row>
    <row r="12" spans="1:7" x14ac:dyDescent="0.25">
      <c r="A12" s="96" t="s">
        <v>165</v>
      </c>
      <c r="B12" s="97">
        <v>18</v>
      </c>
      <c r="C12" s="134">
        <v>1</v>
      </c>
      <c r="D12" s="134">
        <v>23</v>
      </c>
      <c r="E12" s="134">
        <v>24</v>
      </c>
      <c r="F12" s="165">
        <v>137706.6</v>
      </c>
      <c r="G12" s="166">
        <f t="shared" si="0"/>
        <v>3.4856717107241049</v>
      </c>
    </row>
    <row r="13" spans="1:7" x14ac:dyDescent="0.25">
      <c r="A13" s="94" t="s">
        <v>166</v>
      </c>
      <c r="B13" s="95">
        <v>28</v>
      </c>
      <c r="C13" s="162">
        <v>3</v>
      </c>
      <c r="D13" s="162">
        <v>33</v>
      </c>
      <c r="E13" s="162">
        <v>36</v>
      </c>
      <c r="F13" s="163">
        <v>145221</v>
      </c>
      <c r="G13" s="164">
        <f t="shared" si="0"/>
        <v>4.9579606255293651</v>
      </c>
    </row>
    <row r="14" spans="1:7" x14ac:dyDescent="0.25">
      <c r="A14" s="96" t="s">
        <v>167</v>
      </c>
      <c r="B14" s="97">
        <v>57</v>
      </c>
      <c r="C14" s="134">
        <v>10</v>
      </c>
      <c r="D14" s="134">
        <v>72</v>
      </c>
      <c r="E14" s="134">
        <v>82</v>
      </c>
      <c r="F14" s="165">
        <v>177719.2</v>
      </c>
      <c r="G14" s="166">
        <f t="shared" si="0"/>
        <v>9.2280406393906791</v>
      </c>
    </row>
    <row r="15" spans="1:7" x14ac:dyDescent="0.25">
      <c r="A15" s="94" t="s">
        <v>168</v>
      </c>
      <c r="B15" s="95">
        <v>23</v>
      </c>
      <c r="C15" s="162">
        <v>6</v>
      </c>
      <c r="D15" s="162">
        <v>31</v>
      </c>
      <c r="E15" s="162">
        <v>37</v>
      </c>
      <c r="F15" s="163">
        <v>159456.6</v>
      </c>
      <c r="G15" s="164">
        <f t="shared" si="0"/>
        <v>4.6407611851751511</v>
      </c>
    </row>
    <row r="16" spans="1:7" x14ac:dyDescent="0.25">
      <c r="A16" s="131" t="s">
        <v>169</v>
      </c>
      <c r="B16" s="90">
        <v>299</v>
      </c>
      <c r="C16" s="167">
        <v>59</v>
      </c>
      <c r="D16" s="167">
        <v>359</v>
      </c>
      <c r="E16" s="167">
        <v>418</v>
      </c>
      <c r="F16" s="168">
        <v>1861346.2</v>
      </c>
      <c r="G16" s="169">
        <f t="shared" si="0"/>
        <v>4.4913729643631042</v>
      </c>
    </row>
    <row r="17" spans="1:8" x14ac:dyDescent="0.25">
      <c r="A17" s="173" t="s">
        <v>238</v>
      </c>
    </row>
    <row r="19" spans="1:8" ht="15.75" x14ac:dyDescent="0.25">
      <c r="A19" s="83" t="s">
        <v>172</v>
      </c>
    </row>
    <row r="21" spans="1:8" x14ac:dyDescent="0.25">
      <c r="F21" s="291" t="s">
        <v>101</v>
      </c>
      <c r="G21" s="291"/>
      <c r="H21" s="291"/>
    </row>
    <row r="22" spans="1:8" x14ac:dyDescent="0.25">
      <c r="F22" s="79"/>
      <c r="G22" s="289" t="s">
        <v>173</v>
      </c>
      <c r="H22" s="290"/>
    </row>
    <row r="23" spans="1:8" x14ac:dyDescent="0.25">
      <c r="F23" s="79"/>
      <c r="G23" s="287" t="s">
        <v>174</v>
      </c>
      <c r="H23" s="288"/>
    </row>
    <row r="42" spans="1:1" ht="15.75" x14ac:dyDescent="0.25">
      <c r="A42" s="83" t="s">
        <v>171</v>
      </c>
    </row>
  </sheetData>
  <mergeCells count="8">
    <mergeCell ref="G23:H23"/>
    <mergeCell ref="G22:H22"/>
    <mergeCell ref="F21:H21"/>
    <mergeCell ref="A3:A4"/>
    <mergeCell ref="B3:B4"/>
    <mergeCell ref="C3:E3"/>
    <mergeCell ref="F3:F4"/>
    <mergeCell ref="G3:G4"/>
  </mergeCells>
  <hyperlinks>
    <hyperlink ref="A17" location="Contents!A1" display="Home"/>
  </hyperlink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workbookViewId="0">
      <selection activeCell="J10" sqref="J10"/>
    </sheetView>
  </sheetViews>
  <sheetFormatPr defaultRowHeight="15" x14ac:dyDescent="0.25"/>
  <cols>
    <col min="1" max="1" width="31.140625" style="84" customWidth="1"/>
    <col min="2" max="5" width="14.7109375" style="84" customWidth="1"/>
    <col min="6" max="6" width="28.28515625" style="84" customWidth="1"/>
    <col min="7" max="16384" width="9.140625" style="84"/>
  </cols>
  <sheetData>
    <row r="1" spans="1:6" x14ac:dyDescent="0.25">
      <c r="A1" s="173" t="s">
        <v>333</v>
      </c>
    </row>
    <row r="3" spans="1:6" ht="15.75" x14ac:dyDescent="0.25">
      <c r="A3" s="83" t="s">
        <v>299</v>
      </c>
    </row>
    <row r="4" spans="1:6" ht="24" customHeight="1" x14ac:dyDescent="0.25">
      <c r="A4" s="137"/>
      <c r="B4" s="294" t="s">
        <v>175</v>
      </c>
      <c r="C4" s="295"/>
      <c r="D4" s="294" t="s">
        <v>176</v>
      </c>
      <c r="E4" s="295"/>
      <c r="F4" s="296" t="s">
        <v>295</v>
      </c>
    </row>
    <row r="5" spans="1:6" ht="24" customHeight="1" x14ac:dyDescent="0.25">
      <c r="A5" s="138"/>
      <c r="B5" s="139" t="s">
        <v>40</v>
      </c>
      <c r="C5" s="140" t="s">
        <v>178</v>
      </c>
      <c r="D5" s="139" t="s">
        <v>40</v>
      </c>
      <c r="E5" s="140" t="s">
        <v>178</v>
      </c>
      <c r="F5" s="297"/>
    </row>
    <row r="6" spans="1:6" x14ac:dyDescent="0.25">
      <c r="A6" s="94" t="s">
        <v>179</v>
      </c>
      <c r="B6" s="141">
        <v>0.51849999999999996</v>
      </c>
      <c r="C6" s="43">
        <v>2166</v>
      </c>
      <c r="D6" s="141">
        <v>0.50539999999999996</v>
      </c>
      <c r="E6" s="43">
        <v>2295</v>
      </c>
      <c r="F6" s="142" t="s">
        <v>180</v>
      </c>
    </row>
    <row r="7" spans="1:6" ht="18" x14ac:dyDescent="0.25">
      <c r="A7" s="94" t="s">
        <v>181</v>
      </c>
      <c r="B7" s="141">
        <v>0.69179999999999997</v>
      </c>
      <c r="C7" s="43">
        <v>610</v>
      </c>
      <c r="D7" s="141">
        <v>0.63690000000000002</v>
      </c>
      <c r="E7" s="43">
        <v>628</v>
      </c>
      <c r="F7" s="135" t="s">
        <v>182</v>
      </c>
    </row>
    <row r="8" spans="1:6" ht="18" x14ac:dyDescent="0.25">
      <c r="A8" s="96" t="s">
        <v>45</v>
      </c>
      <c r="B8" s="143">
        <v>0.51680000000000004</v>
      </c>
      <c r="C8" s="49">
        <v>1221</v>
      </c>
      <c r="D8" s="143">
        <v>0.47560000000000002</v>
      </c>
      <c r="E8" s="49">
        <v>1251</v>
      </c>
      <c r="F8" s="136" t="s">
        <v>182</v>
      </c>
    </row>
    <row r="9" spans="1:6" x14ac:dyDescent="0.25">
      <c r="A9" s="96" t="s">
        <v>46</v>
      </c>
      <c r="B9" s="143">
        <v>0.58779999999999999</v>
      </c>
      <c r="C9" s="49">
        <v>1555</v>
      </c>
      <c r="D9" s="143">
        <v>0.57709999999999995</v>
      </c>
      <c r="E9" s="49">
        <v>1672</v>
      </c>
      <c r="F9" s="144" t="s">
        <v>180</v>
      </c>
    </row>
    <row r="10" spans="1:6" x14ac:dyDescent="0.25">
      <c r="A10" s="94" t="s">
        <v>183</v>
      </c>
      <c r="B10" s="141">
        <v>0.57179999999999997</v>
      </c>
      <c r="C10" s="43">
        <v>1761</v>
      </c>
      <c r="D10" s="141">
        <v>0.55559999999999998</v>
      </c>
      <c r="E10" s="43">
        <v>1746</v>
      </c>
      <c r="F10" s="142" t="s">
        <v>180</v>
      </c>
    </row>
    <row r="11" spans="1:6" x14ac:dyDescent="0.25">
      <c r="A11" s="94" t="s">
        <v>184</v>
      </c>
      <c r="B11" s="141">
        <v>0.53</v>
      </c>
      <c r="C11" s="43">
        <v>1015</v>
      </c>
      <c r="D11" s="141">
        <v>0.50129999999999997</v>
      </c>
      <c r="E11" s="43">
        <v>1177</v>
      </c>
      <c r="F11" s="142" t="s">
        <v>180</v>
      </c>
    </row>
    <row r="12" spans="1:6" x14ac:dyDescent="0.25">
      <c r="A12" s="96" t="s">
        <v>185</v>
      </c>
      <c r="B12" s="143">
        <v>0.52170000000000005</v>
      </c>
      <c r="C12" s="49">
        <v>508</v>
      </c>
      <c r="D12" s="143">
        <v>0.51280000000000003</v>
      </c>
      <c r="E12" s="49">
        <v>546</v>
      </c>
      <c r="F12" s="144" t="s">
        <v>180</v>
      </c>
    </row>
    <row r="13" spans="1:6" x14ac:dyDescent="0.25">
      <c r="A13" s="96" t="s">
        <v>186</v>
      </c>
      <c r="B13" s="143">
        <v>0.64670000000000005</v>
      </c>
      <c r="C13" s="49">
        <v>501</v>
      </c>
      <c r="D13" s="143">
        <v>0.63249999999999995</v>
      </c>
      <c r="E13" s="49">
        <v>547</v>
      </c>
      <c r="F13" s="144" t="s">
        <v>180</v>
      </c>
    </row>
    <row r="14" spans="1:6" x14ac:dyDescent="0.25">
      <c r="A14" s="94" t="s">
        <v>187</v>
      </c>
      <c r="B14" s="141">
        <v>0.39889999999999998</v>
      </c>
      <c r="C14" s="43">
        <v>188</v>
      </c>
      <c r="D14" s="141">
        <v>0.38690000000000002</v>
      </c>
      <c r="E14" s="43">
        <v>199</v>
      </c>
      <c r="F14" s="142" t="s">
        <v>180</v>
      </c>
    </row>
    <row r="15" spans="1:6" x14ac:dyDescent="0.25">
      <c r="A15" s="94" t="s">
        <v>73</v>
      </c>
      <c r="B15" s="141">
        <v>0.55940000000000001</v>
      </c>
      <c r="C15" s="43">
        <v>379</v>
      </c>
      <c r="D15" s="141">
        <v>0.50519999999999998</v>
      </c>
      <c r="E15" s="43">
        <v>382</v>
      </c>
      <c r="F15" s="142" t="s">
        <v>180</v>
      </c>
    </row>
    <row r="16" spans="1:6" x14ac:dyDescent="0.25">
      <c r="A16" s="94" t="s">
        <v>188</v>
      </c>
      <c r="B16" s="141">
        <v>0.5635</v>
      </c>
      <c r="C16" s="43">
        <v>1480</v>
      </c>
      <c r="D16" s="141">
        <v>0.54159999999999997</v>
      </c>
      <c r="E16" s="43">
        <v>1573</v>
      </c>
      <c r="F16" s="142" t="s">
        <v>180</v>
      </c>
    </row>
    <row r="17" spans="1:6" x14ac:dyDescent="0.25">
      <c r="A17" s="94" t="s">
        <v>189</v>
      </c>
      <c r="B17" s="141">
        <v>0.58160000000000001</v>
      </c>
      <c r="C17" s="43">
        <v>729</v>
      </c>
      <c r="D17" s="141">
        <v>0.5696</v>
      </c>
      <c r="E17" s="43">
        <v>769</v>
      </c>
      <c r="F17" s="142" t="s">
        <v>180</v>
      </c>
    </row>
    <row r="18" spans="1:6" x14ac:dyDescent="0.25">
      <c r="A18" s="114" t="s">
        <v>2</v>
      </c>
      <c r="B18" s="145">
        <v>0.55659999999999998</v>
      </c>
      <c r="C18" s="55">
        <v>2776</v>
      </c>
      <c r="D18" s="145">
        <v>0.53359999999999996</v>
      </c>
      <c r="E18" s="55">
        <v>2923</v>
      </c>
      <c r="F18" s="146" t="s">
        <v>180</v>
      </c>
    </row>
    <row r="19" spans="1:6" x14ac:dyDescent="0.25">
      <c r="A19" s="173" t="s">
        <v>238</v>
      </c>
    </row>
    <row r="22" spans="1:6" ht="15.75" x14ac:dyDescent="0.25">
      <c r="A22" s="83" t="s">
        <v>298</v>
      </c>
    </row>
    <row r="23" spans="1:6" ht="24" customHeight="1" x14ac:dyDescent="0.25">
      <c r="A23" s="137"/>
      <c r="B23" s="294" t="s">
        <v>175</v>
      </c>
      <c r="C23" s="295"/>
      <c r="D23" s="294" t="s">
        <v>176</v>
      </c>
      <c r="E23" s="295"/>
      <c r="F23" s="296" t="s">
        <v>295</v>
      </c>
    </row>
    <row r="24" spans="1:6" ht="24" customHeight="1" x14ac:dyDescent="0.25">
      <c r="A24" s="138"/>
      <c r="B24" s="139" t="s">
        <v>190</v>
      </c>
      <c r="C24" s="140" t="s">
        <v>178</v>
      </c>
      <c r="D24" s="139" t="s">
        <v>190</v>
      </c>
      <c r="E24" s="140" t="s">
        <v>178</v>
      </c>
      <c r="F24" s="297"/>
    </row>
    <row r="25" spans="1:6" x14ac:dyDescent="0.25">
      <c r="A25" s="94" t="s">
        <v>191</v>
      </c>
      <c r="B25" s="141">
        <v>0.80269999999999997</v>
      </c>
      <c r="C25" s="43">
        <v>2242</v>
      </c>
      <c r="D25" s="141">
        <v>0.82030000000000003</v>
      </c>
      <c r="E25" s="147">
        <v>2405</v>
      </c>
      <c r="F25" s="142" t="s">
        <v>180</v>
      </c>
    </row>
    <row r="26" spans="1:6" x14ac:dyDescent="0.25">
      <c r="A26" s="96" t="s">
        <v>192</v>
      </c>
      <c r="B26" s="143">
        <v>0.75329999999999997</v>
      </c>
      <c r="C26" s="49">
        <v>2104</v>
      </c>
      <c r="D26" s="143">
        <v>0.75509999999999999</v>
      </c>
      <c r="E26" s="148">
        <v>2214</v>
      </c>
      <c r="F26" s="144" t="s">
        <v>180</v>
      </c>
    </row>
    <row r="27" spans="1:6" x14ac:dyDescent="0.25">
      <c r="A27" s="94" t="s">
        <v>193</v>
      </c>
      <c r="B27" s="141">
        <v>0.42530000000000001</v>
      </c>
      <c r="C27" s="43">
        <v>1188</v>
      </c>
      <c r="D27" s="141">
        <v>0.40139999999999998</v>
      </c>
      <c r="E27" s="147">
        <v>1177</v>
      </c>
      <c r="F27" s="142" t="s">
        <v>180</v>
      </c>
    </row>
    <row r="28" spans="1:6" x14ac:dyDescent="0.25">
      <c r="A28" s="96" t="s">
        <v>194</v>
      </c>
      <c r="B28" s="143">
        <v>0.3448</v>
      </c>
      <c r="C28" s="149">
        <v>963</v>
      </c>
      <c r="D28" s="143">
        <v>0.31680000000000003</v>
      </c>
      <c r="E28" s="148">
        <v>929</v>
      </c>
      <c r="F28" s="144" t="s">
        <v>180</v>
      </c>
    </row>
    <row r="29" spans="1:6" x14ac:dyDescent="0.25">
      <c r="A29" s="94" t="s">
        <v>195</v>
      </c>
      <c r="B29" s="141">
        <v>0.31869999999999998</v>
      </c>
      <c r="C29" s="150">
        <v>890</v>
      </c>
      <c r="D29" s="141">
        <v>0.30349999999999999</v>
      </c>
      <c r="E29" s="147">
        <v>890</v>
      </c>
      <c r="F29" s="142" t="s">
        <v>180</v>
      </c>
    </row>
    <row r="30" spans="1:6" x14ac:dyDescent="0.25">
      <c r="A30" s="96" t="s">
        <v>196</v>
      </c>
      <c r="B30" s="143">
        <v>0.17760000000000001</v>
      </c>
      <c r="C30" s="149">
        <v>496</v>
      </c>
      <c r="D30" s="143">
        <v>0.1893</v>
      </c>
      <c r="E30" s="148">
        <v>555</v>
      </c>
      <c r="F30" s="144" t="s">
        <v>180</v>
      </c>
    </row>
    <row r="31" spans="1:6" x14ac:dyDescent="0.25">
      <c r="A31" s="94" t="s">
        <v>197</v>
      </c>
      <c r="B31" s="141">
        <v>0.10780000000000001</v>
      </c>
      <c r="C31" s="150">
        <v>301</v>
      </c>
      <c r="D31" s="141">
        <v>0.1003</v>
      </c>
      <c r="E31" s="147">
        <v>294</v>
      </c>
      <c r="F31" s="142" t="s">
        <v>180</v>
      </c>
    </row>
    <row r="32" spans="1:6" x14ac:dyDescent="0.25">
      <c r="A32" s="96" t="s">
        <v>198</v>
      </c>
      <c r="B32" s="143">
        <v>2.3599999999999999E-2</v>
      </c>
      <c r="C32" s="149">
        <v>66</v>
      </c>
      <c r="D32" s="143">
        <v>2.93E-2</v>
      </c>
      <c r="E32" s="148">
        <v>86</v>
      </c>
      <c r="F32" s="144" t="s">
        <v>180</v>
      </c>
    </row>
    <row r="33" spans="1:6" x14ac:dyDescent="0.25">
      <c r="A33" s="94" t="s">
        <v>199</v>
      </c>
      <c r="B33" s="141">
        <v>1.54E-2</v>
      </c>
      <c r="C33" s="150">
        <v>43</v>
      </c>
      <c r="D33" s="141">
        <v>6.7999999999999996E-3</v>
      </c>
      <c r="E33" s="147">
        <v>20</v>
      </c>
      <c r="F33" s="142" t="s">
        <v>180</v>
      </c>
    </row>
    <row r="34" spans="1:6" x14ac:dyDescent="0.25">
      <c r="A34" s="151"/>
      <c r="B34" s="152"/>
      <c r="C34" s="55">
        <v>2793</v>
      </c>
      <c r="D34" s="153" t="s">
        <v>70</v>
      </c>
      <c r="E34" s="55">
        <v>2932</v>
      </c>
      <c r="F34" s="154"/>
    </row>
    <row r="35" spans="1:6" x14ac:dyDescent="0.25">
      <c r="A35" s="173" t="s">
        <v>238</v>
      </c>
    </row>
    <row r="38" spans="1:6" ht="15.75" x14ac:dyDescent="0.25">
      <c r="A38" s="83" t="s">
        <v>297</v>
      </c>
    </row>
    <row r="39" spans="1:6" x14ac:dyDescent="0.25">
      <c r="A39" s="241" t="s">
        <v>200</v>
      </c>
      <c r="B39" s="200" t="s">
        <v>175</v>
      </c>
      <c r="C39" s="200" t="s">
        <v>176</v>
      </c>
      <c r="D39" s="201" t="s">
        <v>177</v>
      </c>
    </row>
    <row r="40" spans="1:6" x14ac:dyDescent="0.25">
      <c r="A40" s="155" t="s">
        <v>140</v>
      </c>
      <c r="B40" s="156">
        <v>0.04</v>
      </c>
      <c r="C40" s="156">
        <v>3.7999999999999999E-2</v>
      </c>
      <c r="D40" s="155" t="s">
        <v>180</v>
      </c>
    </row>
    <row r="41" spans="1:6" x14ac:dyDescent="0.25">
      <c r="A41" s="96" t="s">
        <v>141</v>
      </c>
      <c r="B41" s="157">
        <v>9.2499999999999999E-2</v>
      </c>
      <c r="C41" s="157">
        <v>7.8899999999999998E-2</v>
      </c>
      <c r="D41" s="96" t="s">
        <v>180</v>
      </c>
    </row>
    <row r="42" spans="1:6" x14ac:dyDescent="0.25">
      <c r="A42" s="94" t="s">
        <v>201</v>
      </c>
      <c r="B42" s="156">
        <v>0.25480000000000003</v>
      </c>
      <c r="C42" s="156">
        <v>0.2266</v>
      </c>
      <c r="D42" s="158" t="s">
        <v>182</v>
      </c>
    </row>
    <row r="43" spans="1:6" x14ac:dyDescent="0.25">
      <c r="A43" s="96" t="s">
        <v>202</v>
      </c>
      <c r="B43" s="157">
        <v>0.43880000000000002</v>
      </c>
      <c r="C43" s="157">
        <v>0.41920000000000002</v>
      </c>
      <c r="D43" s="159" t="s">
        <v>180</v>
      </c>
    </row>
    <row r="44" spans="1:6" x14ac:dyDescent="0.25">
      <c r="A44" s="94" t="s">
        <v>203</v>
      </c>
      <c r="B44" s="156">
        <v>0.4844</v>
      </c>
      <c r="C44" s="156">
        <v>0.50019999999999998</v>
      </c>
      <c r="D44" s="158" t="s">
        <v>180</v>
      </c>
    </row>
    <row r="45" spans="1:6" x14ac:dyDescent="0.25">
      <c r="A45" s="160" t="s">
        <v>204</v>
      </c>
      <c r="B45" s="161">
        <v>2174</v>
      </c>
      <c r="C45" s="161">
        <v>2295</v>
      </c>
      <c r="D45" s="151"/>
    </row>
    <row r="46" spans="1:6" x14ac:dyDescent="0.25">
      <c r="A46" s="173" t="s">
        <v>238</v>
      </c>
    </row>
  </sheetData>
  <mergeCells count="6">
    <mergeCell ref="D4:E4"/>
    <mergeCell ref="B4:C4"/>
    <mergeCell ref="F4:F5"/>
    <mergeCell ref="B23:C23"/>
    <mergeCell ref="D23:E23"/>
    <mergeCell ref="F23:F24"/>
  </mergeCells>
  <hyperlinks>
    <hyperlink ref="A19" location="Contents!A1" display="Home"/>
    <hyperlink ref="A35" location="Contents!A1" display="Home"/>
    <hyperlink ref="A46" location="Contents!A1" display="Home"/>
    <hyperlink ref="A1" r:id="rId1"/>
  </hyperlinks>
  <pageMargins left="0.7" right="0.7" top="0.75" bottom="0.75" header="0.3" footer="0.3"/>
  <pageSetup orientation="portrait" horizontalDpi="90" verticalDpi="9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Contents</vt:lpstr>
      <vt:lpstr>1. Trend</vt:lpstr>
      <vt:lpstr>2. Causations</vt:lpstr>
      <vt:lpstr>3. KSI Casualties</vt:lpstr>
      <vt:lpstr>4. Drivers responsible</vt:lpstr>
      <vt:lpstr>5. KSI Collisions</vt:lpstr>
      <vt:lpstr>6. LGD</vt:lpstr>
      <vt:lpstr>7. Attitudes</vt:lpstr>
      <vt:lpstr>8. Speeding offences</vt:lpstr>
      <vt:lpstr>9. NIRSS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KSI Casualties caused by Excessive Speed, Northern Ireland 2014-2018</dc:title>
  <dc:creator>Analysis Statistics &amp; Research Branch</dc:creator>
  <cp:keywords>DFI, ASRB, NISRA, Statistics, Northern Ireland Road Safety Strategy, NIRSS, speeding, KSIs, killed, seriously injured, age, gender, road user, time, month, responsibilty , single vehicle collisions, LGD, mapping, 20mph speed limit, CHS, Continuous Household Survey, speeding offences, proportion of vehicles speeding</cp:keywords>
  <cp:lastModifiedBy>Philip Ward</cp:lastModifiedBy>
  <dcterms:created xsi:type="dcterms:W3CDTF">2020-07-22T10:52:00Z</dcterms:created>
  <dcterms:modified xsi:type="dcterms:W3CDTF">2020-10-27T15:13:30Z</dcterms:modified>
</cp:coreProperties>
</file>