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B:\ASB - DOE\DOE Road Safety\GDL\2021\Website\"/>
    </mc:Choice>
  </mc:AlternateContent>
  <bookViews>
    <workbookView xWindow="0" yWindow="0" windowWidth="19440" windowHeight="10440" tabRatio="838"/>
  </bookViews>
  <sheets>
    <sheet name="Cover" sheetId="41" r:id="rId1"/>
    <sheet name="Contents" sheetId="1" r:id="rId2"/>
    <sheet name="Table1" sheetId="2" r:id="rId3"/>
    <sheet name="Table2" sheetId="3" r:id="rId4"/>
    <sheet name="Table3" sheetId="4" r:id="rId5"/>
    <sheet name="Table4" sheetId="5" r:id="rId6"/>
    <sheet name="Table5" sheetId="6" r:id="rId7"/>
    <sheet name="Table6" sheetId="7" r:id="rId8"/>
    <sheet name="Table7" sheetId="8" r:id="rId9"/>
    <sheet name="Table8" sheetId="9" r:id="rId10"/>
    <sheet name="Table9" sheetId="10" r:id="rId11"/>
    <sheet name="Table10" sheetId="11" r:id="rId12"/>
    <sheet name="Table11" sheetId="12" r:id="rId13"/>
    <sheet name="Table12" sheetId="13" r:id="rId14"/>
    <sheet name="Table13" sheetId="14" r:id="rId15"/>
    <sheet name="Table14" sheetId="15" r:id="rId16"/>
    <sheet name="Table15" sheetId="43" r:id="rId17"/>
    <sheet name="Table16" sheetId="44" r:id="rId18"/>
    <sheet name="Table17" sheetId="45" r:id="rId19"/>
    <sheet name="Table18" sheetId="46" r:id="rId20"/>
    <sheet name="Table19" sheetId="47" r:id="rId21"/>
    <sheet name="Table20" sheetId="49" r:id="rId22"/>
    <sheet name="Table21" sheetId="50" r:id="rId23"/>
    <sheet name="Table22" sheetId="51" r:id="rId24"/>
    <sheet name="Table23" sheetId="24" r:id="rId25"/>
    <sheet name="Table24" sheetId="25" r:id="rId26"/>
    <sheet name="Table25" sheetId="26" r:id="rId27"/>
    <sheet name="Table26" sheetId="27" r:id="rId28"/>
    <sheet name="Table27" sheetId="28" r:id="rId29"/>
    <sheet name="Table28" sheetId="29" r:id="rId30"/>
    <sheet name="Table29" sheetId="30" r:id="rId31"/>
    <sheet name="Table30" sheetId="31" r:id="rId32"/>
    <sheet name="Table31" sheetId="32" r:id="rId33"/>
    <sheet name="Table32" sheetId="33" r:id="rId34"/>
    <sheet name="Table33" sheetId="34" r:id="rId35"/>
    <sheet name="Table34" sheetId="35" r:id="rId36"/>
    <sheet name="Table35" sheetId="36" r:id="rId37"/>
    <sheet name="Table36" sheetId="37" r:id="rId38"/>
    <sheet name="Table37" sheetId="38" r:id="rId39"/>
    <sheet name="Table38" sheetId="39" r:id="rId40"/>
    <sheet name="Table39" sheetId="40" r:id="rId41"/>
    <sheet name="Table40" sheetId="42" r:id="rId4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3" i="35" l="1"/>
  <c r="N34" i="35"/>
  <c r="M18" i="35" l="1"/>
  <c r="I30" i="9" l="1"/>
  <c r="I31" i="9"/>
  <c r="H30" i="9"/>
  <c r="I33" i="5" l="1"/>
  <c r="I17" i="5"/>
  <c r="R9" i="10" l="1"/>
  <c r="R10" i="10"/>
  <c r="R8" i="10"/>
  <c r="R7" i="10"/>
  <c r="R6" i="10"/>
  <c r="R5" i="10"/>
  <c r="F30" i="9" l="1"/>
  <c r="N58" i="51" l="1"/>
  <c r="M58" i="51"/>
  <c r="L58" i="51"/>
  <c r="K58" i="51"/>
  <c r="J58" i="51"/>
  <c r="I58" i="51"/>
  <c r="H58" i="51"/>
  <c r="G58" i="51"/>
  <c r="F58" i="51"/>
  <c r="N57" i="51"/>
  <c r="M57" i="51"/>
  <c r="L57" i="51"/>
  <c r="K57" i="51"/>
  <c r="J57" i="51"/>
  <c r="I57" i="51"/>
  <c r="H57" i="51"/>
  <c r="G57" i="51"/>
  <c r="F57" i="51"/>
  <c r="N56" i="51"/>
  <c r="M56" i="51"/>
  <c r="L56" i="51"/>
  <c r="K56" i="51"/>
  <c r="J56" i="51"/>
  <c r="I56" i="51"/>
  <c r="H56" i="51"/>
  <c r="G56" i="51"/>
  <c r="F56" i="51"/>
  <c r="N55" i="51"/>
  <c r="M55" i="51"/>
  <c r="L55" i="51"/>
  <c r="K55" i="51"/>
  <c r="J55" i="51"/>
  <c r="I55" i="51"/>
  <c r="H55" i="51"/>
  <c r="G55" i="51"/>
  <c r="F55" i="51"/>
  <c r="N54" i="51"/>
  <c r="M54" i="51"/>
  <c r="L54" i="51"/>
  <c r="K54" i="51"/>
  <c r="J54" i="51"/>
  <c r="I54" i="51"/>
  <c r="H54" i="51"/>
  <c r="G54" i="51"/>
  <c r="F54" i="51"/>
  <c r="N53" i="51"/>
  <c r="M53" i="51"/>
  <c r="L53" i="51"/>
  <c r="K53" i="51"/>
  <c r="J53" i="51"/>
  <c r="I53" i="51"/>
  <c r="H53" i="51"/>
  <c r="G53" i="51"/>
  <c r="F53" i="51"/>
  <c r="N52" i="51"/>
  <c r="M52" i="51"/>
  <c r="L52" i="51"/>
  <c r="K52" i="51"/>
  <c r="J52" i="51"/>
  <c r="I52" i="51"/>
  <c r="H52" i="51"/>
  <c r="G52" i="51"/>
  <c r="F52" i="51"/>
  <c r="N51" i="51"/>
  <c r="M51" i="51"/>
  <c r="L51" i="51"/>
  <c r="K51" i="51"/>
  <c r="J51" i="51"/>
  <c r="I51" i="51"/>
  <c r="H51" i="51"/>
  <c r="G51" i="51"/>
  <c r="F51" i="51"/>
  <c r="N50" i="51"/>
  <c r="M50" i="51"/>
  <c r="L50" i="51"/>
  <c r="K50" i="51"/>
  <c r="J50" i="51"/>
  <c r="I50" i="51"/>
  <c r="H50" i="51"/>
  <c r="G50" i="51"/>
  <c r="F50" i="51"/>
  <c r="N49" i="51"/>
  <c r="M49" i="51"/>
  <c r="L49" i="51"/>
  <c r="K49" i="51"/>
  <c r="J49" i="51"/>
  <c r="I49" i="51"/>
  <c r="H49" i="51"/>
  <c r="G49" i="51"/>
  <c r="F49" i="51"/>
  <c r="N48" i="51"/>
  <c r="M48" i="51"/>
  <c r="L48" i="51"/>
  <c r="K48" i="51"/>
  <c r="J48" i="51"/>
  <c r="I48" i="51"/>
  <c r="H48" i="51"/>
  <c r="G48" i="51"/>
  <c r="F48" i="51"/>
  <c r="N47" i="51"/>
  <c r="M47" i="51"/>
  <c r="L47" i="51"/>
  <c r="K47" i="51"/>
  <c r="J47" i="51"/>
  <c r="I47" i="51"/>
  <c r="H47" i="51"/>
  <c r="G47" i="51"/>
  <c r="F47" i="51"/>
  <c r="N46" i="51"/>
  <c r="M46" i="51"/>
  <c r="L46" i="51"/>
  <c r="K46" i="51"/>
  <c r="J46" i="51"/>
  <c r="I46" i="51"/>
  <c r="H46" i="51"/>
  <c r="G46" i="51"/>
  <c r="F46" i="51"/>
  <c r="N45" i="51"/>
  <c r="M45" i="51"/>
  <c r="L45" i="51"/>
  <c r="K45" i="51"/>
  <c r="J45" i="51"/>
  <c r="I45" i="51"/>
  <c r="H45" i="51"/>
  <c r="G45" i="51"/>
  <c r="F45" i="51"/>
  <c r="N44" i="51"/>
  <c r="M44" i="51"/>
  <c r="L44" i="51"/>
  <c r="K44" i="51"/>
  <c r="J44" i="51"/>
  <c r="I44" i="51"/>
  <c r="H44" i="51"/>
  <c r="G44" i="51"/>
  <c r="F44" i="51"/>
  <c r="N43" i="51"/>
  <c r="M43" i="51"/>
  <c r="L43" i="51"/>
  <c r="K43" i="51"/>
  <c r="J43" i="51"/>
  <c r="I43" i="51"/>
  <c r="H43" i="51"/>
  <c r="G43" i="51"/>
  <c r="F43" i="51"/>
  <c r="N42" i="51"/>
  <c r="M42" i="51"/>
  <c r="L42" i="51"/>
  <c r="K42" i="51"/>
  <c r="J42" i="51"/>
  <c r="I42" i="51"/>
  <c r="H42" i="51"/>
  <c r="G42" i="51"/>
  <c r="F42" i="51"/>
  <c r="N41" i="51"/>
  <c r="M41" i="51"/>
  <c r="L41" i="51"/>
  <c r="K41" i="51"/>
  <c r="J41" i="51"/>
  <c r="I41" i="51"/>
  <c r="H41" i="51"/>
  <c r="G41" i="51"/>
  <c r="F41" i="51"/>
  <c r="N40" i="51"/>
  <c r="M40" i="51"/>
  <c r="L40" i="51"/>
  <c r="K40" i="51"/>
  <c r="J40" i="51"/>
  <c r="I40" i="51"/>
  <c r="H40" i="51"/>
  <c r="G40" i="51"/>
  <c r="F40" i="51"/>
  <c r="N39" i="51"/>
  <c r="M39" i="51"/>
  <c r="L39" i="51"/>
  <c r="K39" i="51"/>
  <c r="J39" i="51"/>
  <c r="I39" i="51"/>
  <c r="H39" i="51"/>
  <c r="G39" i="51"/>
  <c r="F39" i="51"/>
  <c r="N38" i="51"/>
  <c r="M38" i="51"/>
  <c r="L38" i="51"/>
  <c r="K38" i="51"/>
  <c r="J38" i="51"/>
  <c r="I38" i="51"/>
  <c r="H38" i="51"/>
  <c r="G38" i="51"/>
  <c r="F38" i="51"/>
  <c r="N37" i="51"/>
  <c r="M37" i="51"/>
  <c r="L37" i="51"/>
  <c r="K37" i="51"/>
  <c r="J37" i="51"/>
  <c r="I37" i="51"/>
  <c r="H37" i="51"/>
  <c r="G37" i="51"/>
  <c r="F37" i="51"/>
  <c r="N36" i="51"/>
  <c r="M36" i="51"/>
  <c r="L36" i="51"/>
  <c r="K36" i="51"/>
  <c r="J36" i="51"/>
  <c r="I36" i="51"/>
  <c r="H36" i="51"/>
  <c r="G36" i="51"/>
  <c r="F36" i="51"/>
  <c r="G18" i="5" l="1"/>
  <c r="G32" i="34" l="1"/>
  <c r="L10" i="14" l="1"/>
  <c r="N10" i="14"/>
  <c r="J10" i="14"/>
  <c r="F31" i="9" l="1"/>
  <c r="F15" i="4" l="1"/>
  <c r="B33" i="35" l="1"/>
  <c r="C33" i="35"/>
  <c r="D33" i="35"/>
  <c r="E33" i="35"/>
  <c r="F33" i="35"/>
  <c r="G33" i="35"/>
  <c r="H33" i="35"/>
  <c r="I33" i="35"/>
  <c r="J33" i="35"/>
  <c r="K33" i="35"/>
  <c r="L33" i="35"/>
  <c r="M33" i="35"/>
  <c r="B34" i="35"/>
  <c r="C34" i="35"/>
  <c r="D34" i="35"/>
  <c r="E34" i="35"/>
  <c r="F34" i="35"/>
  <c r="G34" i="35"/>
  <c r="H34" i="35"/>
  <c r="I34" i="35"/>
  <c r="J34" i="35"/>
  <c r="K34" i="35"/>
  <c r="L34" i="35"/>
  <c r="M34" i="35"/>
  <c r="N15" i="35"/>
  <c r="N16" i="35"/>
  <c r="H32" i="34" l="1"/>
  <c r="F32" i="34"/>
  <c r="D32" i="34"/>
  <c r="E32" i="34"/>
  <c r="B32" i="34"/>
  <c r="C32" i="34"/>
  <c r="I32" i="34"/>
  <c r="J32" i="34" s="1"/>
  <c r="B31" i="33"/>
  <c r="C31" i="33"/>
  <c r="C15" i="33"/>
  <c r="C31" i="32"/>
  <c r="B31" i="32"/>
  <c r="C15" i="32"/>
  <c r="C14" i="32"/>
  <c r="I12" i="31" l="1"/>
  <c r="I11" i="31"/>
  <c r="I10" i="31"/>
  <c r="I9" i="31"/>
  <c r="I8" i="31"/>
  <c r="I7" i="31"/>
  <c r="I6" i="31"/>
  <c r="H13" i="31"/>
  <c r="H12" i="31"/>
  <c r="H11" i="31"/>
  <c r="H10" i="31"/>
  <c r="H9" i="31"/>
  <c r="H8" i="31"/>
  <c r="H7" i="31"/>
  <c r="H6" i="31"/>
  <c r="G13" i="31"/>
  <c r="G12" i="31"/>
  <c r="G11" i="31"/>
  <c r="G10" i="31"/>
  <c r="G9" i="31"/>
  <c r="G8" i="31"/>
  <c r="G7" i="31"/>
  <c r="G6" i="31"/>
  <c r="I13" i="31"/>
  <c r="F7" i="31"/>
  <c r="F8" i="31"/>
  <c r="F9" i="31"/>
  <c r="F10" i="31"/>
  <c r="F11" i="31"/>
  <c r="F12" i="31"/>
  <c r="F13" i="31"/>
  <c r="F6" i="31"/>
  <c r="I7" i="30" l="1"/>
  <c r="I8" i="30"/>
  <c r="I9" i="30"/>
  <c r="I10" i="30"/>
  <c r="I11" i="30"/>
  <c r="I12" i="30"/>
  <c r="I13" i="30"/>
  <c r="I14" i="30"/>
  <c r="I15" i="30"/>
  <c r="I16" i="30"/>
  <c r="I6" i="30"/>
  <c r="C35" i="29"/>
  <c r="D35" i="29"/>
  <c r="E35" i="29"/>
  <c r="F35" i="29"/>
  <c r="B35" i="29"/>
  <c r="C35" i="28"/>
  <c r="D35" i="28"/>
  <c r="E35" i="28"/>
  <c r="F35" i="28"/>
  <c r="B35" i="28"/>
  <c r="D20" i="28"/>
  <c r="C20" i="28"/>
  <c r="F20" i="28"/>
  <c r="B20" i="28"/>
  <c r="C35" i="27"/>
  <c r="D35" i="27"/>
  <c r="E35" i="27"/>
  <c r="F35" i="27"/>
  <c r="B35" i="27"/>
  <c r="C35" i="26"/>
  <c r="D35" i="26"/>
  <c r="E35" i="26"/>
  <c r="F35" i="26"/>
  <c r="B35" i="26"/>
  <c r="C20" i="26"/>
  <c r="D20" i="26"/>
  <c r="E20" i="26"/>
  <c r="F20" i="26"/>
  <c r="B20" i="26"/>
  <c r="F35" i="25"/>
  <c r="C35" i="25"/>
  <c r="D35" i="25"/>
  <c r="E35" i="25"/>
  <c r="B35" i="25"/>
  <c r="B34" i="25"/>
  <c r="F20" i="25"/>
  <c r="E20" i="25"/>
  <c r="D20" i="25"/>
  <c r="C20" i="25"/>
  <c r="B20" i="25"/>
  <c r="E19" i="25"/>
  <c r="D19" i="25"/>
  <c r="C19" i="25"/>
  <c r="B19" i="25"/>
  <c r="F19" i="25"/>
  <c r="B18" i="25"/>
  <c r="E31" i="24"/>
  <c r="E32" i="24"/>
  <c r="E33" i="24"/>
  <c r="E34" i="24"/>
  <c r="E30" i="24"/>
  <c r="E29" i="24"/>
  <c r="E28" i="24"/>
  <c r="E27" i="24"/>
  <c r="C34" i="24"/>
  <c r="B34" i="24"/>
  <c r="C33" i="24"/>
  <c r="D33" i="24" s="1"/>
  <c r="B33" i="24"/>
  <c r="D34" i="24"/>
  <c r="C20" i="24"/>
  <c r="D20" i="24"/>
  <c r="E20" i="24"/>
  <c r="B20" i="24"/>
  <c r="F10" i="14"/>
  <c r="C30" i="12"/>
  <c r="E30" i="12"/>
  <c r="E29" i="12"/>
  <c r="D30" i="12"/>
  <c r="B30" i="12"/>
  <c r="E15" i="12"/>
  <c r="E14" i="12"/>
  <c r="D15" i="12"/>
  <c r="C15" i="12"/>
  <c r="C30" i="11"/>
  <c r="D30" i="11"/>
  <c r="E30" i="11"/>
  <c r="E29" i="11"/>
  <c r="B30" i="11"/>
  <c r="E15" i="11"/>
  <c r="D15" i="11"/>
  <c r="C15" i="11"/>
  <c r="H31" i="9" l="1"/>
  <c r="E30" i="9"/>
  <c r="E31" i="9" s="1"/>
  <c r="L16" i="8"/>
  <c r="L31" i="8"/>
  <c r="K31" i="8"/>
  <c r="M30" i="8"/>
  <c r="J30" i="8" s="1"/>
  <c r="M29" i="8"/>
  <c r="M28" i="8"/>
  <c r="M27" i="8"/>
  <c r="M26" i="8"/>
  <c r="L28" i="8"/>
  <c r="L27" i="8"/>
  <c r="J31" i="8"/>
  <c r="J29" i="8"/>
  <c r="B31" i="8"/>
  <c r="I31" i="8"/>
  <c r="H31" i="8"/>
  <c r="G31" i="8"/>
  <c r="F31" i="8"/>
  <c r="E31" i="8"/>
  <c r="D31" i="8"/>
  <c r="C31" i="8"/>
  <c r="M16" i="8"/>
  <c r="J16" i="8" s="1"/>
  <c r="G32" i="7"/>
  <c r="E32" i="7"/>
  <c r="F32" i="7" s="1"/>
  <c r="B32" i="7"/>
  <c r="C32" i="7"/>
  <c r="D32" i="7"/>
  <c r="G15" i="7"/>
  <c r="G16" i="7"/>
  <c r="F15" i="7"/>
  <c r="E16" i="7"/>
  <c r="F16" i="7" s="1"/>
  <c r="H34" i="6"/>
  <c r="F34" i="6"/>
  <c r="G34" i="6" s="1"/>
  <c r="E34" i="6"/>
  <c r="D34" i="6"/>
  <c r="C34" i="6"/>
  <c r="B34" i="6"/>
  <c r="G32" i="6"/>
  <c r="H16" i="6"/>
  <c r="H17" i="6"/>
  <c r="H33" i="5"/>
  <c r="I32" i="5"/>
  <c r="G33" i="5"/>
  <c r="G32" i="5"/>
  <c r="B33" i="5"/>
  <c r="C33" i="5"/>
  <c r="D33" i="5"/>
  <c r="E33" i="5"/>
  <c r="F33" i="5"/>
  <c r="H7" i="5" l="1"/>
  <c r="H8" i="5"/>
  <c r="H9" i="5"/>
  <c r="H10" i="5"/>
  <c r="H11" i="5"/>
  <c r="H12" i="5"/>
  <c r="H13" i="5"/>
  <c r="H14" i="5"/>
  <c r="H15" i="5"/>
  <c r="H16" i="5"/>
  <c r="H17" i="5"/>
  <c r="I15" i="5"/>
  <c r="I16" i="5"/>
  <c r="G17" i="5"/>
  <c r="G16" i="5"/>
  <c r="G15" i="5"/>
  <c r="G14" i="5"/>
  <c r="G13" i="5"/>
  <c r="G12" i="5"/>
  <c r="F32" i="4"/>
  <c r="F26" i="4"/>
  <c r="F27" i="4"/>
  <c r="F28" i="4"/>
  <c r="F29" i="4"/>
  <c r="F30" i="4"/>
  <c r="F31" i="4"/>
  <c r="F25" i="4"/>
  <c r="E32" i="4"/>
  <c r="D32" i="4"/>
  <c r="B32" i="4"/>
  <c r="F5" i="4"/>
  <c r="F6" i="4"/>
  <c r="F7" i="4"/>
  <c r="F8" i="4"/>
  <c r="F9" i="4"/>
  <c r="F10" i="4"/>
  <c r="F11" i="4"/>
  <c r="F12" i="4"/>
  <c r="F13" i="4"/>
  <c r="F14" i="4"/>
  <c r="F4" i="4"/>
  <c r="B25" i="3"/>
  <c r="B32" i="3"/>
  <c r="F5" i="3"/>
  <c r="F6" i="3"/>
  <c r="F7" i="3"/>
  <c r="F8" i="3"/>
  <c r="F9" i="3"/>
  <c r="F10" i="3"/>
  <c r="F11" i="3"/>
  <c r="F12" i="3"/>
  <c r="F13" i="3"/>
  <c r="F14" i="3"/>
  <c r="F15" i="3"/>
  <c r="F4" i="3"/>
  <c r="E17" i="7" l="1"/>
  <c r="D17" i="7"/>
  <c r="C17" i="7"/>
  <c r="B17" i="7"/>
  <c r="D29" i="12" l="1"/>
  <c r="D28" i="12"/>
  <c r="D13" i="12"/>
  <c r="D14" i="12"/>
  <c r="E13" i="12"/>
  <c r="E12" i="12"/>
  <c r="E11" i="12"/>
  <c r="E10" i="12"/>
  <c r="E9" i="12"/>
  <c r="E8" i="12"/>
  <c r="E7" i="12"/>
  <c r="E6" i="12"/>
  <c r="E5" i="12"/>
  <c r="B16" i="11"/>
  <c r="C4" i="11" s="1"/>
  <c r="E5" i="11"/>
  <c r="E6" i="11"/>
  <c r="E7" i="11"/>
  <c r="E8" i="11"/>
  <c r="E9" i="11"/>
  <c r="E10" i="11"/>
  <c r="E11" i="11"/>
  <c r="E12" i="11"/>
  <c r="E13" i="11"/>
  <c r="E14" i="11"/>
  <c r="C11" i="11" l="1"/>
  <c r="C7" i="11"/>
  <c r="D13" i="11"/>
  <c r="C14" i="11"/>
  <c r="C10" i="11"/>
  <c r="C6" i="11"/>
  <c r="D14" i="11"/>
  <c r="C13" i="11"/>
  <c r="C9" i="11"/>
  <c r="C5" i="11"/>
  <c r="C12" i="11"/>
  <c r="C8" i="11"/>
  <c r="B25" i="34" l="1"/>
  <c r="B28" i="29" l="1"/>
  <c r="C27" i="24"/>
  <c r="B16" i="12"/>
  <c r="B30" i="9" l="1"/>
  <c r="M6" i="8"/>
  <c r="J6" i="8" s="1"/>
  <c r="M7" i="8"/>
  <c r="J7" i="8" s="1"/>
  <c r="M8" i="8"/>
  <c r="J8" i="8" s="1"/>
  <c r="M9" i="8"/>
  <c r="J9" i="8" s="1"/>
  <c r="M10" i="8"/>
  <c r="J10" i="8" s="1"/>
  <c r="M11" i="8"/>
  <c r="J11" i="8" s="1"/>
  <c r="M12" i="8"/>
  <c r="J12" i="8" s="1"/>
  <c r="M13" i="8"/>
  <c r="J13" i="8" s="1"/>
  <c r="M14" i="8"/>
  <c r="J14" i="8" s="1"/>
  <c r="M15" i="8"/>
  <c r="J15" i="8" s="1"/>
  <c r="M17" i="8"/>
  <c r="J17" i="8" s="1"/>
  <c r="K16" i="8" s="1"/>
  <c r="M5" i="8"/>
  <c r="J5" i="8" s="1"/>
  <c r="E15" i="7"/>
  <c r="C15" i="7"/>
  <c r="E14" i="7"/>
  <c r="F14" i="7" s="1"/>
  <c r="C14" i="7"/>
  <c r="E13" i="7"/>
  <c r="E12" i="7"/>
  <c r="E11" i="7"/>
  <c r="E10" i="7"/>
  <c r="E9" i="7"/>
  <c r="E8" i="7"/>
  <c r="E7" i="7"/>
  <c r="E6" i="7"/>
  <c r="E5" i="7"/>
  <c r="F27" i="6"/>
  <c r="B26" i="5"/>
  <c r="H6" i="5"/>
  <c r="G11" i="5"/>
  <c r="G10" i="5"/>
  <c r="G9" i="5"/>
  <c r="G8" i="5"/>
  <c r="G7" i="5"/>
  <c r="G6" i="5"/>
  <c r="F33" i="4"/>
  <c r="B26" i="4"/>
  <c r="B27" i="4"/>
  <c r="B28" i="4"/>
  <c r="B29" i="4"/>
  <c r="B30" i="4"/>
  <c r="B31" i="4"/>
  <c r="B25" i="4"/>
  <c r="L10" i="8" l="1"/>
  <c r="L9" i="8"/>
  <c r="K14" i="8"/>
  <c r="L14" i="8"/>
  <c r="L6" i="8"/>
  <c r="L13" i="8"/>
  <c r="L12" i="8"/>
  <c r="L8" i="8"/>
  <c r="L5" i="8"/>
  <c r="L15" i="8"/>
  <c r="K15" i="8" s="1"/>
  <c r="L11" i="8"/>
  <c r="L7" i="8"/>
  <c r="B30" i="32" l="1"/>
  <c r="C31" i="34" l="1"/>
  <c r="B31" i="34"/>
  <c r="E31" i="34"/>
  <c r="F31" i="34" s="1"/>
  <c r="G31" i="34"/>
  <c r="H31" i="34" s="1"/>
  <c r="I31" i="34"/>
  <c r="B30" i="33"/>
  <c r="C14" i="33"/>
  <c r="J31" i="34" l="1"/>
  <c r="D31" i="34"/>
  <c r="B34" i="29"/>
  <c r="C34" i="29"/>
  <c r="D34" i="29"/>
  <c r="E34" i="29"/>
  <c r="F34" i="29"/>
  <c r="B34" i="28"/>
  <c r="C34" i="28"/>
  <c r="D34" i="28"/>
  <c r="E34" i="28"/>
  <c r="F34" i="28"/>
  <c r="B34" i="27"/>
  <c r="C34" i="27"/>
  <c r="D34" i="27"/>
  <c r="E34" i="27"/>
  <c r="F34" i="27"/>
  <c r="B34" i="26"/>
  <c r="C34" i="26"/>
  <c r="D34" i="26"/>
  <c r="E34" i="26"/>
  <c r="F34" i="26"/>
  <c r="C34" i="25"/>
  <c r="D34" i="25"/>
  <c r="E34" i="25"/>
  <c r="F34" i="25"/>
  <c r="B28" i="25"/>
  <c r="C18" i="25"/>
  <c r="D18" i="25"/>
  <c r="E18" i="25"/>
  <c r="F18" i="25"/>
  <c r="B17" i="25"/>
  <c r="B18" i="14" l="1"/>
  <c r="C18" i="14"/>
  <c r="B19" i="14"/>
  <c r="C19" i="14"/>
  <c r="B20" i="14"/>
  <c r="C20" i="14"/>
  <c r="C17" i="14"/>
  <c r="B17" i="14"/>
  <c r="D10" i="14"/>
  <c r="B10" i="14"/>
  <c r="B29" i="12" l="1"/>
  <c r="C14" i="12"/>
  <c r="B29" i="11"/>
  <c r="D29" i="11" l="1"/>
  <c r="G30" i="9"/>
  <c r="G31" i="9" s="1"/>
  <c r="B30" i="8"/>
  <c r="C30" i="8"/>
  <c r="D30" i="8"/>
  <c r="E30" i="8"/>
  <c r="F30" i="8"/>
  <c r="G30" i="8"/>
  <c r="H30" i="8"/>
  <c r="I30" i="8"/>
  <c r="B31" i="7"/>
  <c r="E31" i="7" s="1"/>
  <c r="C31" i="7"/>
  <c r="D31" i="7"/>
  <c r="B33" i="6"/>
  <c r="C33" i="6"/>
  <c r="F33" i="6" s="1"/>
  <c r="D33" i="6"/>
  <c r="E33" i="6"/>
  <c r="B32" i="5"/>
  <c r="C32" i="5"/>
  <c r="D32" i="5"/>
  <c r="E32" i="5"/>
  <c r="F32" i="5"/>
  <c r="E31" i="4" l="1"/>
  <c r="B31" i="3" l="1"/>
  <c r="E32" i="3" s="1"/>
  <c r="F33" i="29" l="1"/>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L5" i="29" l="1"/>
  <c r="L4" i="29"/>
  <c r="L5" i="28"/>
  <c r="L4" i="28"/>
  <c r="F33" i="28"/>
  <c r="E33" i="28"/>
  <c r="D33" i="28"/>
  <c r="C33" i="28"/>
  <c r="B33" i="28"/>
  <c r="F32" i="28"/>
  <c r="E32" i="28"/>
  <c r="D32" i="28"/>
  <c r="C32" i="28"/>
  <c r="B32" i="28"/>
  <c r="F31" i="28"/>
  <c r="E31" i="28"/>
  <c r="D31" i="28"/>
  <c r="C31" i="28"/>
  <c r="B31" i="28"/>
  <c r="F30" i="28"/>
  <c r="E30" i="28"/>
  <c r="D30" i="28"/>
  <c r="C30" i="28"/>
  <c r="B30" i="28"/>
  <c r="F29" i="28"/>
  <c r="E29" i="28"/>
  <c r="D29" i="28"/>
  <c r="C29" i="28"/>
  <c r="B29" i="28"/>
  <c r="F28" i="28"/>
  <c r="E28" i="28"/>
  <c r="D28" i="28"/>
  <c r="C28" i="28"/>
  <c r="B28" i="28"/>
  <c r="F33" i="27"/>
  <c r="E33" i="27"/>
  <c r="D33" i="27"/>
  <c r="C33" i="27"/>
  <c r="B33" i="27"/>
  <c r="F32" i="27"/>
  <c r="E32" i="27"/>
  <c r="D32" i="27"/>
  <c r="C32" i="27"/>
  <c r="B32" i="27"/>
  <c r="F31" i="27"/>
  <c r="E31" i="27"/>
  <c r="D31" i="27"/>
  <c r="C31" i="27"/>
  <c r="B31" i="27"/>
  <c r="F30" i="27"/>
  <c r="E30" i="27"/>
  <c r="D30" i="27"/>
  <c r="C30" i="27"/>
  <c r="B30" i="27"/>
  <c r="F29" i="27"/>
  <c r="E29" i="27"/>
  <c r="D29" i="27"/>
  <c r="C29" i="27"/>
  <c r="B29" i="27"/>
  <c r="F28" i="27"/>
  <c r="E28" i="27"/>
  <c r="D28" i="27"/>
  <c r="C28" i="27"/>
  <c r="B28" i="27"/>
  <c r="L5" i="27"/>
  <c r="L4" i="27"/>
  <c r="F33" i="26"/>
  <c r="E33" i="26"/>
  <c r="D33" i="26"/>
  <c r="C33" i="26"/>
  <c r="B33" i="26"/>
  <c r="F32" i="26"/>
  <c r="E32" i="26"/>
  <c r="D32" i="26"/>
  <c r="C32" i="26"/>
  <c r="B32" i="26"/>
  <c r="F31" i="26"/>
  <c r="E31" i="26"/>
  <c r="D31" i="26"/>
  <c r="C31" i="26"/>
  <c r="B31" i="26"/>
  <c r="F30" i="26"/>
  <c r="E30" i="26"/>
  <c r="D30" i="26"/>
  <c r="C30" i="26"/>
  <c r="B30" i="26"/>
  <c r="F29" i="26"/>
  <c r="E29" i="26"/>
  <c r="D29" i="26"/>
  <c r="C29" i="26"/>
  <c r="B29" i="26"/>
  <c r="F28" i="26"/>
  <c r="E28" i="26"/>
  <c r="D28" i="26"/>
  <c r="C28" i="26"/>
  <c r="B28" i="26"/>
  <c r="B33" i="25"/>
  <c r="C33" i="25"/>
  <c r="D33" i="25"/>
  <c r="E33" i="25"/>
  <c r="F33" i="25"/>
  <c r="C28" i="25"/>
  <c r="D28" i="25"/>
  <c r="E28" i="25"/>
  <c r="F28" i="25"/>
  <c r="C29" i="25"/>
  <c r="D29" i="25"/>
  <c r="E29" i="25"/>
  <c r="F29" i="25"/>
  <c r="C30" i="25"/>
  <c r="D30" i="25"/>
  <c r="E30" i="25"/>
  <c r="F30" i="25"/>
  <c r="C31" i="25"/>
  <c r="D31" i="25"/>
  <c r="E31" i="25"/>
  <c r="F31" i="25"/>
  <c r="C32" i="25"/>
  <c r="D32" i="25"/>
  <c r="E32" i="25"/>
  <c r="F32" i="25"/>
  <c r="B29" i="25"/>
  <c r="B30" i="25"/>
  <c r="B31" i="25"/>
  <c r="B32" i="25"/>
  <c r="N6" i="35" l="1"/>
  <c r="N7" i="35"/>
  <c r="N8" i="35"/>
  <c r="N9" i="35"/>
  <c r="N10" i="35"/>
  <c r="N11" i="35"/>
  <c r="N12" i="35"/>
  <c r="N13" i="35"/>
  <c r="N14" i="35"/>
  <c r="N5" i="35"/>
  <c r="N28" i="35"/>
  <c r="N29" i="35"/>
  <c r="N30" i="35"/>
  <c r="N31" i="35"/>
  <c r="N32" i="35"/>
  <c r="N27" i="35"/>
  <c r="C27" i="35"/>
  <c r="D27" i="35"/>
  <c r="E27" i="35"/>
  <c r="F27" i="35"/>
  <c r="G27" i="35"/>
  <c r="H27" i="35"/>
  <c r="I27" i="35"/>
  <c r="J27" i="35"/>
  <c r="K27" i="35"/>
  <c r="L27" i="35"/>
  <c r="M27" i="35"/>
  <c r="C28" i="35"/>
  <c r="D28" i="35"/>
  <c r="E28" i="35"/>
  <c r="F28" i="35"/>
  <c r="G28" i="35"/>
  <c r="H28" i="35"/>
  <c r="I28" i="35"/>
  <c r="J28" i="35"/>
  <c r="K28" i="35"/>
  <c r="L28" i="35"/>
  <c r="M28" i="35"/>
  <c r="C29" i="35"/>
  <c r="D29" i="35"/>
  <c r="E29" i="35"/>
  <c r="F29" i="35"/>
  <c r="G29" i="35"/>
  <c r="H29" i="35"/>
  <c r="I29" i="35"/>
  <c r="J29" i="35"/>
  <c r="K29" i="35"/>
  <c r="L29" i="35"/>
  <c r="M29" i="35"/>
  <c r="C30" i="35"/>
  <c r="D30" i="35"/>
  <c r="E30" i="35"/>
  <c r="F30" i="35"/>
  <c r="G30" i="35"/>
  <c r="H30" i="35"/>
  <c r="I30" i="35"/>
  <c r="J30" i="35"/>
  <c r="K30" i="35"/>
  <c r="L30" i="35"/>
  <c r="M30" i="35"/>
  <c r="C31" i="35"/>
  <c r="D31" i="35"/>
  <c r="E31" i="35"/>
  <c r="F31" i="35"/>
  <c r="G31" i="35"/>
  <c r="H31" i="35"/>
  <c r="I31" i="35"/>
  <c r="J31" i="35"/>
  <c r="K31" i="35"/>
  <c r="L31" i="35"/>
  <c r="M31" i="35"/>
  <c r="C32" i="35"/>
  <c r="D32" i="35"/>
  <c r="E32" i="35"/>
  <c r="F32" i="35"/>
  <c r="G32" i="35"/>
  <c r="H32" i="35"/>
  <c r="I32" i="35"/>
  <c r="J32" i="35"/>
  <c r="K32" i="35"/>
  <c r="L32" i="35"/>
  <c r="M32" i="35"/>
  <c r="B28" i="35"/>
  <c r="B29" i="35"/>
  <c r="B30" i="35"/>
  <c r="B31" i="35"/>
  <c r="B32" i="35"/>
  <c r="B27" i="35"/>
  <c r="I30" i="34" l="1"/>
  <c r="I29" i="34"/>
  <c r="I28" i="34"/>
  <c r="I27" i="34"/>
  <c r="J27" i="34" s="1"/>
  <c r="I26" i="34"/>
  <c r="I25" i="34"/>
  <c r="G30" i="34"/>
  <c r="H30" i="34" s="1"/>
  <c r="G29" i="34"/>
  <c r="G28" i="34"/>
  <c r="G27" i="34"/>
  <c r="G26" i="34"/>
  <c r="H26" i="34" s="1"/>
  <c r="G25" i="34"/>
  <c r="H25" i="34" s="1"/>
  <c r="E30" i="34"/>
  <c r="E29" i="34"/>
  <c r="E28" i="34"/>
  <c r="E27" i="34"/>
  <c r="F27" i="34" s="1"/>
  <c r="E26" i="34"/>
  <c r="E25" i="34"/>
  <c r="C30" i="34"/>
  <c r="D30" i="34" s="1"/>
  <c r="C29" i="34"/>
  <c r="C28" i="34"/>
  <c r="C27" i="34"/>
  <c r="C26" i="34"/>
  <c r="D26" i="34" s="1"/>
  <c r="C25" i="34"/>
  <c r="D25" i="34" s="1"/>
  <c r="B26" i="34"/>
  <c r="B27" i="34"/>
  <c r="B28" i="34"/>
  <c r="B29" i="34"/>
  <c r="B30" i="34"/>
  <c r="C33" i="34"/>
  <c r="D33" i="34"/>
  <c r="E33" i="34"/>
  <c r="F33" i="34"/>
  <c r="G33" i="34"/>
  <c r="H33" i="34"/>
  <c r="I33" i="34"/>
  <c r="J33" i="34"/>
  <c r="B33" i="34"/>
  <c r="B29" i="33"/>
  <c r="B28" i="33"/>
  <c r="B32" i="33" s="1"/>
  <c r="C30" i="33" s="1"/>
  <c r="B27" i="33"/>
  <c r="B26" i="33"/>
  <c r="B25" i="33"/>
  <c r="B24" i="33"/>
  <c r="C5" i="33"/>
  <c r="C6" i="33"/>
  <c r="C7" i="33"/>
  <c r="C8" i="33"/>
  <c r="C9" i="33"/>
  <c r="C10" i="33"/>
  <c r="C11" i="33"/>
  <c r="C12" i="33"/>
  <c r="C13" i="33"/>
  <c r="C4" i="33"/>
  <c r="D29" i="34" l="1"/>
  <c r="H29" i="34"/>
  <c r="F28" i="34"/>
  <c r="J28" i="34"/>
  <c r="D27" i="34"/>
  <c r="F25" i="34"/>
  <c r="F29" i="34"/>
  <c r="H27" i="34"/>
  <c r="J25" i="34"/>
  <c r="J29" i="34"/>
  <c r="D28" i="34"/>
  <c r="F26" i="34"/>
  <c r="F30" i="34"/>
  <c r="H28" i="34"/>
  <c r="J26" i="34"/>
  <c r="J30" i="34"/>
  <c r="C25" i="33"/>
  <c r="C29" i="33"/>
  <c r="C28" i="33"/>
  <c r="C27" i="33"/>
  <c r="C24" i="33"/>
  <c r="C26" i="33"/>
  <c r="C5" i="32"/>
  <c r="C6" i="32"/>
  <c r="C7" i="32"/>
  <c r="C8" i="32"/>
  <c r="C9" i="32"/>
  <c r="C10" i="32"/>
  <c r="C11" i="32"/>
  <c r="C12" i="32"/>
  <c r="C13" i="32"/>
  <c r="C4" i="32"/>
  <c r="B25" i="32"/>
  <c r="B26" i="32"/>
  <c r="B27" i="32"/>
  <c r="B28" i="32"/>
  <c r="B32" i="32" s="1"/>
  <c r="B29" i="32"/>
  <c r="B24" i="32"/>
  <c r="C30" i="32" l="1"/>
  <c r="C28" i="32"/>
  <c r="C25" i="32"/>
  <c r="C29" i="32"/>
  <c r="C26" i="32"/>
  <c r="C24" i="32"/>
  <c r="C27" i="32"/>
  <c r="C28" i="24"/>
  <c r="C29" i="24"/>
  <c r="C30" i="24"/>
  <c r="C31" i="24"/>
  <c r="C32" i="24"/>
  <c r="B28" i="24"/>
  <c r="B29" i="24"/>
  <c r="B30" i="24"/>
  <c r="B31" i="24"/>
  <c r="D31" i="24" s="1"/>
  <c r="B32" i="24"/>
  <c r="B27" i="24"/>
  <c r="D27" i="24" s="1"/>
  <c r="D32" i="24" l="1"/>
  <c r="D28" i="24"/>
  <c r="D29" i="24"/>
  <c r="D30" i="24"/>
  <c r="C17" i="25"/>
  <c r="D17" i="25"/>
  <c r="E17" i="25"/>
  <c r="F17" i="25"/>
  <c r="C16" i="25"/>
  <c r="D16" i="25"/>
  <c r="E16" i="25"/>
  <c r="F16" i="25"/>
  <c r="B16" i="25"/>
  <c r="B28" i="12" l="1"/>
  <c r="B27" i="12"/>
  <c r="B26" i="12"/>
  <c r="E26" i="12" s="1"/>
  <c r="B25" i="12"/>
  <c r="B24" i="12"/>
  <c r="E24" i="12" s="1"/>
  <c r="B23" i="12"/>
  <c r="C5" i="12"/>
  <c r="C6" i="12"/>
  <c r="C7" i="12"/>
  <c r="C8" i="12"/>
  <c r="C9" i="12"/>
  <c r="C10" i="12"/>
  <c r="C11" i="12"/>
  <c r="C12" i="12"/>
  <c r="C13" i="12"/>
  <c r="C4" i="12"/>
  <c r="B24" i="11"/>
  <c r="E24" i="11" s="1"/>
  <c r="B25" i="11"/>
  <c r="B26" i="11"/>
  <c r="E26" i="11" s="1"/>
  <c r="B27" i="11"/>
  <c r="B28" i="11"/>
  <c r="B23" i="11"/>
  <c r="E25" i="12" l="1"/>
  <c r="B31" i="12"/>
  <c r="C24" i="12" s="1"/>
  <c r="E28" i="12"/>
  <c r="E27" i="12"/>
  <c r="E28" i="11"/>
  <c r="D28" i="11"/>
  <c r="B31" i="11"/>
  <c r="C29" i="11" s="1"/>
  <c r="E27" i="11"/>
  <c r="E25" i="11"/>
  <c r="C25" i="12"/>
  <c r="C29" i="12"/>
  <c r="C28" i="12"/>
  <c r="C27" i="11"/>
  <c r="C24" i="11"/>
  <c r="C28" i="11"/>
  <c r="C23" i="11"/>
  <c r="C26" i="11"/>
  <c r="C27" i="12"/>
  <c r="C26" i="12"/>
  <c r="C30" i="9"/>
  <c r="C31" i="9" s="1"/>
  <c r="D30" i="9"/>
  <c r="D31" i="9" s="1"/>
  <c r="B31" i="9"/>
  <c r="C24" i="8"/>
  <c r="D24" i="8"/>
  <c r="E24" i="8"/>
  <c r="F24" i="8"/>
  <c r="G24" i="8"/>
  <c r="H24" i="8"/>
  <c r="I24" i="8"/>
  <c r="C25" i="8"/>
  <c r="D25" i="8"/>
  <c r="E25" i="8"/>
  <c r="F25" i="8"/>
  <c r="G25" i="8"/>
  <c r="H25" i="8"/>
  <c r="I25" i="8"/>
  <c r="C26" i="8"/>
  <c r="D26" i="8"/>
  <c r="E26" i="8"/>
  <c r="F26" i="8"/>
  <c r="G26" i="8"/>
  <c r="H26" i="8"/>
  <c r="I26" i="8"/>
  <c r="C27" i="8"/>
  <c r="D27" i="8"/>
  <c r="E27" i="8"/>
  <c r="F27" i="8"/>
  <c r="G27" i="8"/>
  <c r="H27" i="8"/>
  <c r="I27" i="8"/>
  <c r="C28" i="8"/>
  <c r="C32" i="8" s="1"/>
  <c r="D28" i="8"/>
  <c r="D32" i="8" s="1"/>
  <c r="E28" i="8"/>
  <c r="E32" i="8" s="1"/>
  <c r="F28" i="8"/>
  <c r="F32" i="8" s="1"/>
  <c r="G28" i="8"/>
  <c r="G32" i="8" s="1"/>
  <c r="H28" i="8"/>
  <c r="H32" i="8" s="1"/>
  <c r="I28" i="8"/>
  <c r="I32" i="8" s="1"/>
  <c r="C29" i="8"/>
  <c r="D29" i="8"/>
  <c r="E29" i="8"/>
  <c r="F29" i="8"/>
  <c r="G29" i="8"/>
  <c r="H29" i="8"/>
  <c r="I29" i="8"/>
  <c r="B25" i="8"/>
  <c r="B26" i="8"/>
  <c r="B27" i="8"/>
  <c r="B28" i="8"/>
  <c r="B32" i="8" s="1"/>
  <c r="B29" i="8"/>
  <c r="B24" i="8"/>
  <c r="C23" i="12" l="1"/>
  <c r="C25" i="11"/>
  <c r="J27" i="8"/>
  <c r="M24" i="8"/>
  <c r="J24" i="8" s="1"/>
  <c r="K29" i="8"/>
  <c r="M25" i="8"/>
  <c r="J25" i="8" s="1"/>
  <c r="J26" i="8"/>
  <c r="M32" i="8"/>
  <c r="J32" i="8" s="1"/>
  <c r="L32" i="8" s="1"/>
  <c r="J28" i="8"/>
  <c r="G6" i="7"/>
  <c r="G7" i="7"/>
  <c r="G8" i="7"/>
  <c r="G9" i="7"/>
  <c r="G10" i="7"/>
  <c r="G11" i="7"/>
  <c r="G12" i="7"/>
  <c r="G13" i="7"/>
  <c r="G14" i="7"/>
  <c r="G5" i="7"/>
  <c r="E25" i="7"/>
  <c r="C25" i="7"/>
  <c r="D25" i="7"/>
  <c r="C26" i="7"/>
  <c r="D26" i="7"/>
  <c r="C27" i="7"/>
  <c r="D27" i="7"/>
  <c r="C28" i="7"/>
  <c r="D28" i="7"/>
  <c r="C29" i="7"/>
  <c r="C33" i="7" s="1"/>
  <c r="D29" i="7"/>
  <c r="D33" i="7" s="1"/>
  <c r="C30" i="7"/>
  <c r="D30" i="7"/>
  <c r="B26" i="7"/>
  <c r="E26" i="7" s="1"/>
  <c r="B27" i="7"/>
  <c r="E27" i="7" s="1"/>
  <c r="B28" i="7"/>
  <c r="B29" i="7"/>
  <c r="B33" i="7" s="1"/>
  <c r="E33" i="7" s="1"/>
  <c r="B30" i="7"/>
  <c r="E30" i="7" s="1"/>
  <c r="B25" i="7"/>
  <c r="H7" i="6"/>
  <c r="H8" i="6"/>
  <c r="H9" i="6"/>
  <c r="H10" i="6"/>
  <c r="H11" i="6"/>
  <c r="H12" i="6"/>
  <c r="H13" i="6"/>
  <c r="H14" i="6"/>
  <c r="H15" i="6"/>
  <c r="H6" i="6"/>
  <c r="C27" i="6"/>
  <c r="D27" i="6"/>
  <c r="E27" i="6"/>
  <c r="C28" i="6"/>
  <c r="F28" i="6" s="1"/>
  <c r="D28" i="6"/>
  <c r="E28" i="6"/>
  <c r="C29" i="6"/>
  <c r="D29" i="6"/>
  <c r="E29" i="6"/>
  <c r="C30" i="6"/>
  <c r="D30" i="6"/>
  <c r="E30" i="6"/>
  <c r="C31" i="6"/>
  <c r="D31" i="6"/>
  <c r="D35" i="6" s="1"/>
  <c r="E31" i="6"/>
  <c r="E35" i="6" s="1"/>
  <c r="C32" i="6"/>
  <c r="F32" i="6" s="1"/>
  <c r="D32" i="6"/>
  <c r="E32" i="6"/>
  <c r="B28" i="6"/>
  <c r="B29" i="6"/>
  <c r="B30" i="6"/>
  <c r="B31" i="6"/>
  <c r="B35" i="6" s="1"/>
  <c r="B32" i="6"/>
  <c r="B27" i="6"/>
  <c r="C35" i="6" l="1"/>
  <c r="F31" i="6"/>
  <c r="F35" i="6" s="1"/>
  <c r="L25" i="8"/>
  <c r="L30" i="8"/>
  <c r="K30" i="8"/>
  <c r="L29" i="8"/>
  <c r="L24" i="8"/>
  <c r="L26" i="8"/>
  <c r="E28" i="7"/>
  <c r="F29" i="6"/>
  <c r="F30" i="6"/>
  <c r="E29" i="7"/>
  <c r="H32" i="6" l="1"/>
  <c r="H30" i="6"/>
  <c r="H31" i="6"/>
  <c r="H27" i="6"/>
  <c r="G31" i="7"/>
  <c r="F31" i="7"/>
  <c r="F30" i="7"/>
  <c r="H29" i="6"/>
  <c r="H33" i="6"/>
  <c r="G33" i="6"/>
  <c r="H28" i="6"/>
  <c r="G26" i="7"/>
  <c r="G30" i="7"/>
  <c r="G27" i="7"/>
  <c r="G25" i="7"/>
  <c r="G28" i="7"/>
  <c r="G29" i="7"/>
  <c r="F26" i="5"/>
  <c r="F27" i="5"/>
  <c r="F28" i="5"/>
  <c r="F29" i="5"/>
  <c r="F30" i="5"/>
  <c r="F34" i="5" s="1"/>
  <c r="F31" i="5"/>
  <c r="C26" i="5"/>
  <c r="G26" i="5" s="1"/>
  <c r="D26" i="5"/>
  <c r="E26" i="5"/>
  <c r="C27" i="5"/>
  <c r="G27" i="5" s="1"/>
  <c r="D27" i="5"/>
  <c r="E27" i="5"/>
  <c r="C28" i="5"/>
  <c r="D28" i="5"/>
  <c r="E28" i="5"/>
  <c r="C29" i="5"/>
  <c r="G29" i="5" s="1"/>
  <c r="D29" i="5"/>
  <c r="E29" i="5"/>
  <c r="C30" i="5"/>
  <c r="C34" i="5" s="1"/>
  <c r="D30" i="5"/>
  <c r="D34" i="5" s="1"/>
  <c r="E30" i="5"/>
  <c r="E34" i="5" s="1"/>
  <c r="C31" i="5"/>
  <c r="G31" i="5" s="1"/>
  <c r="D31" i="5"/>
  <c r="E31" i="5"/>
  <c r="B27" i="5"/>
  <c r="B28" i="5"/>
  <c r="B29" i="5"/>
  <c r="B30" i="5"/>
  <c r="B34" i="5" s="1"/>
  <c r="B31" i="5"/>
  <c r="B33" i="4"/>
  <c r="D30" i="4" s="1"/>
  <c r="E26" i="4"/>
  <c r="B26" i="3"/>
  <c r="B27" i="3"/>
  <c r="E27" i="3" s="1"/>
  <c r="B28" i="3"/>
  <c r="B29" i="3"/>
  <c r="B30" i="3"/>
  <c r="E31" i="3" s="1"/>
  <c r="C25" i="4" l="1"/>
  <c r="C26" i="4"/>
  <c r="C28" i="4"/>
  <c r="E29" i="3"/>
  <c r="G34" i="5"/>
  <c r="I31" i="5"/>
  <c r="G28" i="5"/>
  <c r="C29" i="4"/>
  <c r="C31" i="4"/>
  <c r="D31" i="4"/>
  <c r="C27" i="4"/>
  <c r="H27" i="5"/>
  <c r="H31" i="5"/>
  <c r="H28" i="5"/>
  <c r="H26" i="5"/>
  <c r="H29" i="5"/>
  <c r="H30" i="5"/>
  <c r="G30" i="5"/>
  <c r="C30" i="4"/>
  <c r="E27" i="4"/>
  <c r="E30" i="4"/>
  <c r="E28" i="4"/>
  <c r="E29" i="4"/>
  <c r="E30" i="3"/>
  <c r="E26" i="3"/>
  <c r="B33" i="3"/>
  <c r="E28" i="3"/>
  <c r="F27" i="3" l="1"/>
  <c r="F31" i="3"/>
  <c r="F28" i="3"/>
  <c r="F32" i="3"/>
  <c r="F29" i="3"/>
  <c r="F25" i="3"/>
  <c r="F26" i="3"/>
  <c r="F30" i="3"/>
  <c r="D32" i="3"/>
  <c r="H32" i="5"/>
  <c r="C31" i="3"/>
  <c r="D31" i="3"/>
  <c r="C27" i="3"/>
  <c r="C28" i="3"/>
  <c r="C25" i="3"/>
  <c r="C29" i="3"/>
  <c r="C26" i="3"/>
  <c r="C30" i="3"/>
  <c r="D30" i="3"/>
</calcChain>
</file>

<file path=xl/sharedStrings.xml><?xml version="1.0" encoding="utf-8"?>
<sst xmlns="http://schemas.openxmlformats.org/spreadsheetml/2006/main" count="2427" uniqueCount="488">
  <si>
    <t>Table 1</t>
  </si>
  <si>
    <t>Age</t>
  </si>
  <si>
    <t>Proportion of licences</t>
  </si>
  <si>
    <t>KSI Collisions</t>
  </si>
  <si>
    <t>All Collisions</t>
  </si>
  <si>
    <t>17-24</t>
  </si>
  <si>
    <t>35-49</t>
  </si>
  <si>
    <t>50-64</t>
  </si>
  <si>
    <t>65+</t>
  </si>
  <si>
    <t>Year</t>
  </si>
  <si>
    <t>Number of KSIs</t>
  </si>
  <si>
    <t>2012-2016 Baseline</t>
  </si>
  <si>
    <t>Source: Police Service of Northern Ireland (PSNI) Road Traffic Casualty Statistics</t>
  </si>
  <si>
    <r>
      <t xml:space="preserve">Table 2 </t>
    </r>
    <r>
      <rPr>
        <b/>
        <sz val="11"/>
        <color rgb="FF000000"/>
        <rFont val="Arial"/>
        <family val="2"/>
      </rPr>
      <t/>
    </r>
  </si>
  <si>
    <r>
      <t xml:space="preserve">Table 3 </t>
    </r>
    <r>
      <rPr>
        <b/>
        <sz val="11"/>
        <color rgb="FF000000"/>
        <rFont val="Arial"/>
        <family val="2"/>
      </rPr>
      <t/>
    </r>
  </si>
  <si>
    <t>Age of Passenger KSI</t>
  </si>
  <si>
    <t>Total</t>
  </si>
  <si>
    <t>% aged 14-20</t>
  </si>
  <si>
    <t>&lt;14</t>
  </si>
  <si>
    <t>14-20</t>
  </si>
  <si>
    <t>21-24</t>
  </si>
  <si>
    <t>25+</t>
  </si>
  <si>
    <t xml:space="preserve">Table 4 </t>
  </si>
  <si>
    <t>Background</t>
  </si>
  <si>
    <t>Collisions involving car drivers</t>
  </si>
  <si>
    <t>Young car drivers and young passengers</t>
  </si>
  <si>
    <t>Location of Young Passenger KSIs</t>
  </si>
  <si>
    <t>% of Rural KSIs</t>
  </si>
  <si>
    <t>Urban</t>
  </si>
  <si>
    <t>Rural</t>
  </si>
  <si>
    <t xml:space="preserve">Motorway/ </t>
  </si>
  <si>
    <t>Dual Carriageway</t>
  </si>
  <si>
    <t xml:space="preserve">Table 5 </t>
  </si>
  <si>
    <t>Car passenger KSIs aged 14-20, injured travelling with a driver aged:</t>
  </si>
  <si>
    <t>Other ages</t>
  </si>
  <si>
    <t xml:space="preserve">Day of the week </t>
  </si>
  <si>
    <t>% Weekend</t>
  </si>
  <si>
    <t>Mon</t>
  </si>
  <si>
    <t>Tues</t>
  </si>
  <si>
    <t>Wed</t>
  </si>
  <si>
    <t>Thurs</t>
  </si>
  <si>
    <t>Fri</t>
  </si>
  <si>
    <t>Sat</t>
  </si>
  <si>
    <t>Sun</t>
  </si>
  <si>
    <t>All Roads</t>
  </si>
  <si>
    <t>Rural Roads</t>
  </si>
  <si>
    <t>00:01-01:00</t>
  </si>
  <si>
    <t>01:01-02:00</t>
  </si>
  <si>
    <t>02:01-03:00</t>
  </si>
  <si>
    <t>03:01-04:00</t>
  </si>
  <si>
    <t>04:01-05:00</t>
  </si>
  <si>
    <t>05:01-06:00</t>
  </si>
  <si>
    <t>06:01-07:00</t>
  </si>
  <si>
    <t>07:01-08:00</t>
  </si>
  <si>
    <t>08:01-09:00</t>
  </si>
  <si>
    <t>09:01-10:00</t>
  </si>
  <si>
    <t>10:01-11:00</t>
  </si>
  <si>
    <t>11:01-12:00</t>
  </si>
  <si>
    <t>12:01-13:00</t>
  </si>
  <si>
    <t>13:01-14:00</t>
  </si>
  <si>
    <t>14:01-15:00</t>
  </si>
  <si>
    <t>15:01-16:00</t>
  </si>
  <si>
    <t>16:01-17:00</t>
  </si>
  <si>
    <t>17:01-18:00</t>
  </si>
  <si>
    <t>18:01-19:00</t>
  </si>
  <si>
    <t>19:01-20:00</t>
  </si>
  <si>
    <t>20:01-21:00</t>
  </si>
  <si>
    <t>21:01-22:00</t>
  </si>
  <si>
    <t>22:01-23:00</t>
  </si>
  <si>
    <t>23:01-24:00</t>
  </si>
  <si>
    <t>Key</t>
  </si>
  <si>
    <t>1-4 KSIs</t>
  </si>
  <si>
    <t>5-9 KSIs</t>
  </si>
  <si>
    <t>10-14 KSIs</t>
  </si>
  <si>
    <t>15-19 KSIs</t>
  </si>
  <si>
    <t>20+ KSIs</t>
  </si>
  <si>
    <t>Table 6</t>
  </si>
  <si>
    <t>Table 7</t>
  </si>
  <si>
    <t>Table 8</t>
  </si>
  <si>
    <t>Age group</t>
  </si>
  <si>
    <t>Proportion responsible for their injuries</t>
  </si>
  <si>
    <t>30-39</t>
  </si>
  <si>
    <t>40-49</t>
  </si>
  <si>
    <t>50+</t>
  </si>
  <si>
    <t xml:space="preserve">Table 9 </t>
  </si>
  <si>
    <t>Collisions involving motorcyclists</t>
  </si>
  <si>
    <t>Source: Police Service of Northern Ireland (PSNI) Road Traffic Casualty Statistic</t>
  </si>
  <si>
    <t>Contents</t>
  </si>
  <si>
    <t>Home</t>
  </si>
  <si>
    <r>
      <t xml:space="preserve">Table 11 </t>
    </r>
    <r>
      <rPr>
        <b/>
        <sz val="11"/>
        <color rgb="FF000000"/>
        <rFont val="Arial"/>
        <family val="2"/>
      </rPr>
      <t/>
    </r>
  </si>
  <si>
    <r>
      <t>Table 10</t>
    </r>
    <r>
      <rPr>
        <b/>
        <sz val="11"/>
        <color rgb="FF000000"/>
        <rFont val="Arial"/>
        <family val="2"/>
      </rPr>
      <t/>
    </r>
  </si>
  <si>
    <t>License type</t>
  </si>
  <si>
    <t>Drivers</t>
  </si>
  <si>
    <t>Motorcyclists</t>
  </si>
  <si>
    <t>Number</t>
  </si>
  <si>
    <t>%</t>
  </si>
  <si>
    <t>L Driver</t>
  </si>
  <si>
    <t>R Driver</t>
  </si>
  <si>
    <t>Unrestricted</t>
  </si>
  <si>
    <t>Other</t>
  </si>
  <si>
    <t xml:space="preserve">Table 13 </t>
  </si>
  <si>
    <t>Table 12</t>
  </si>
  <si>
    <t>License Type (Learner, Restricted, Unrestricted)</t>
  </si>
  <si>
    <t>Learner</t>
  </si>
  <si>
    <t>Restricted</t>
  </si>
  <si>
    <t>Table 14</t>
  </si>
  <si>
    <t>Section 1: Collision Statistics</t>
  </si>
  <si>
    <t>Section 2: Monitoring the Impact for Learner Drivers and Riders</t>
  </si>
  <si>
    <t>Female</t>
  </si>
  <si>
    <t>Male</t>
  </si>
  <si>
    <t>Gender</t>
  </si>
  <si>
    <t>Note:</t>
  </si>
  <si>
    <t>Programme of Training</t>
  </si>
  <si>
    <t>Note: There were no KSI casualties involving or caused by a motorcycle on a motorway.</t>
  </si>
  <si>
    <t>Motorway</t>
  </si>
  <si>
    <t>Principal Causation</t>
  </si>
  <si>
    <t>KSI collisions</t>
  </si>
  <si>
    <t>Proportion</t>
  </si>
  <si>
    <t>Excessive speed</t>
  </si>
  <si>
    <t>Driver/ rider alcohol or drugs</t>
  </si>
  <si>
    <t>Inattention or attention diverted</t>
  </si>
  <si>
    <t>Wrong course/ position</t>
  </si>
  <si>
    <t>Turning right without care</t>
  </si>
  <si>
    <t>Emerging from minor road without care</t>
  </si>
  <si>
    <t>Overtaking on offside without care</t>
  </si>
  <si>
    <t>Crossing or entering road junction without care</t>
  </si>
  <si>
    <t>Driving too close</t>
  </si>
  <si>
    <t xml:space="preserve">Excessive speed </t>
  </si>
  <si>
    <t>Inexperience with type of vehicle</t>
  </si>
  <si>
    <t>Other driver/rider factor</t>
  </si>
  <si>
    <t>KSI collisions caused by young drivers speeding</t>
  </si>
  <si>
    <t>KSI collisions caused by young motorcyclists speeding</t>
  </si>
  <si>
    <t>#</t>
  </si>
  <si>
    <r>
      <t>Sour</t>
    </r>
    <r>
      <rPr>
        <sz val="9"/>
        <color rgb="FF000000"/>
        <rFont val="Arial"/>
        <family val="2"/>
      </rPr>
      <t>ce: Police Service of Northern Ireland (PSNI) Road Traffic Casualty Statistics</t>
    </r>
  </si>
  <si>
    <t>Display of plates (post-test restrictions)</t>
  </si>
  <si>
    <t>Unknown</t>
  </si>
  <si>
    <t>Source: PSNI Statistics Branch, Lisnasharragh</t>
  </si>
  <si>
    <t>Publicity and Communications Strategy</t>
  </si>
  <si>
    <t>Driver Status</t>
  </si>
  <si>
    <t>Proportion of respondents aware of GDL</t>
  </si>
  <si>
    <t>Base</t>
  </si>
  <si>
    <t>95% CI (+/- %)</t>
  </si>
  <si>
    <t>Location</t>
  </si>
  <si>
    <t>GDL Element</t>
  </si>
  <si>
    <t>A mandatory minimum learning period of 6 months</t>
  </si>
  <si>
    <t>New Programme of Training for learner drivers and completion of logbook</t>
  </si>
  <si>
    <t>Learner drivers will be able to take lessons on motorways although this won't be compulsory</t>
  </si>
  <si>
    <t>Passenger restriction  for newly qualified  drivers under 24 years old for the first 6 months after passing their test</t>
  </si>
  <si>
    <t>Removal of the 45mph speed restriction</t>
  </si>
  <si>
    <t>Display of plates for 2 years after passing driving test (known as the new-driver period</t>
  </si>
  <si>
    <t>Drivers within new-driver period (2 years after passing driving test) will be subject to lower alcohol limits</t>
  </si>
  <si>
    <t>None of these</t>
  </si>
  <si>
    <t>Sig difference between males and females</t>
  </si>
  <si>
    <t>Yes</t>
  </si>
  <si>
    <t>11pm to 6am</t>
  </si>
  <si>
    <t>2012-2016</t>
  </si>
  <si>
    <t>2013-2017</t>
  </si>
  <si>
    <r>
      <t>Number of KSIs</t>
    </r>
    <r>
      <rPr>
        <vertAlign val="superscript"/>
        <sz val="11"/>
        <rFont val="Arial"/>
        <family val="2"/>
      </rPr>
      <t>1**</t>
    </r>
  </si>
  <si>
    <t>Percentage change from baseline</t>
  </si>
  <si>
    <t>Percentage change from last year</t>
  </si>
  <si>
    <t>2008-2012</t>
  </si>
  <si>
    <t>2009-2013</t>
  </si>
  <si>
    <t>2010-2014</t>
  </si>
  <si>
    <t>2011-2015</t>
  </si>
  <si>
    <t>2008</t>
  </si>
  <si>
    <t>2009</t>
  </si>
  <si>
    <t>2010</t>
  </si>
  <si>
    <t>2011</t>
  </si>
  <si>
    <t>2012</t>
  </si>
  <si>
    <t>2013</t>
  </si>
  <si>
    <t>2014</t>
  </si>
  <si>
    <t>2015</t>
  </si>
  <si>
    <t>2016</t>
  </si>
  <si>
    <t>Trend assessment</t>
  </si>
  <si>
    <t>% change from baseline</t>
  </si>
  <si>
    <t xml:space="preserve">Note: there were a small number of casualties whose age was unknown, or where age was less than 17. These have been excluded from the table above. </t>
  </si>
  <si>
    <t>2012- 2016</t>
  </si>
  <si>
    <t>2013- 2017</t>
  </si>
  <si>
    <t>Motorcyclists 2013-2017</t>
  </si>
  <si>
    <t>Proportion of Motorway KSIs resulting from a collision involving a young driver</t>
  </si>
  <si>
    <t xml:space="preserve">  </t>
  </si>
  <si>
    <t>Proportion of respondents aware of one or more elements of GDL</t>
  </si>
  <si>
    <t>Yes - driver with less than 2 years experience</t>
  </si>
  <si>
    <t>Yes - driver with more than 2 years experience</t>
  </si>
  <si>
    <t>No - currently learning to drive</t>
  </si>
  <si>
    <t>No - driving license has expired</t>
  </si>
  <si>
    <t>No - never learned to drive</t>
  </si>
  <si>
    <t>MMLP</t>
  </si>
  <si>
    <t>Programme and Logbook</t>
  </si>
  <si>
    <t>Motorway Lessons</t>
  </si>
  <si>
    <t>Passenger Restriction</t>
  </si>
  <si>
    <t>Removal of 45mph restriction</t>
  </si>
  <si>
    <t>Display plates for 2 years</t>
  </si>
  <si>
    <t>Lower Alcohol Limits</t>
  </si>
  <si>
    <t>Note: Percentages do not sum to 100% since respondents could select more than one response.</t>
  </si>
  <si>
    <t>blah</t>
  </si>
  <si>
    <t>Rules</t>
  </si>
  <si>
    <t>Post-test plates</t>
  </si>
  <si>
    <t>Lower alcohol limits</t>
  </si>
  <si>
    <t>None of the above</t>
  </si>
  <si>
    <t>Themselves</t>
  </si>
  <si>
    <t>Parents</t>
  </si>
  <si>
    <t>Friends</t>
  </si>
  <si>
    <t>Police</t>
  </si>
  <si>
    <t>Education</t>
  </si>
  <si>
    <t>Adverts</t>
  </si>
  <si>
    <t>None</t>
  </si>
  <si>
    <t>Source: Police Service of Northern Ireland (PSNI) Road Traffic Casualty Statistics, Driver and Vehicle Agency Statistics</t>
  </si>
  <si>
    <t>Note: ‘Other’ includes: No license; Foreign EU; Foreign Non-EU; PSV. Total excludes drivers and motorcyclists with missing licence details.</t>
  </si>
  <si>
    <t>Note: ‘Other’ includes: No license; Foreign EU; Foreign Non-EU; PSV. Total excludes drivers and motorcyclists with missing licence details</t>
  </si>
  <si>
    <t>The figures do not include those who were dealt with by means of discretionary disposal or referral for prosecution. 'Unk' is unknown.</t>
  </si>
  <si>
    <t>Who will Influence?</t>
  </si>
  <si>
    <t>2017/18</t>
  </si>
  <si>
    <t>2018/19</t>
  </si>
  <si>
    <t>S</t>
  </si>
  <si>
    <t>Awareness of the GDL Scheme by gender and driver status (with 95% Confidence Range)</t>
  </si>
  <si>
    <t>Awareness of the GDL Scheme by urban/rural location (with 95% Confidence Range), Northern Ireland 2017/18 - 2018/19</t>
  </si>
  <si>
    <t>95% CI</t>
  </si>
  <si>
    <t>2014-2018</t>
  </si>
  <si>
    <t>Car Drivers</t>
  </si>
  <si>
    <r>
      <rPr>
        <b/>
        <sz val="11"/>
        <color theme="1"/>
        <rFont val="Calibri"/>
        <family val="2"/>
        <scheme val="minor"/>
      </rPr>
      <t>KSIs by road type</t>
    </r>
    <r>
      <rPr>
        <sz val="11"/>
        <color theme="1"/>
        <rFont val="Calibri"/>
        <family val="2"/>
        <scheme val="minor"/>
      </rPr>
      <t>, Northern Ireland 2008-2018 Rolling Average</t>
    </r>
  </si>
  <si>
    <t>2018</t>
  </si>
  <si>
    <t>Trend assessment:
% difference between 2012-16 and 2014-18</t>
  </si>
  <si>
    <t>Time</t>
  </si>
  <si>
    <t>17-23</t>
  </si>
  <si>
    <t>24-34</t>
  </si>
  <si>
    <t>24-29</t>
  </si>
  <si>
    <t>Number of KSIs resulting from a collision involving a driver aged 17-23</t>
  </si>
  <si>
    <t>Number of KSIs resulting from a collision where driver aged 17-23 responsible</t>
  </si>
  <si>
    <t>Proportion of Motorway KSIs resulting from a collision involving a driver aged 17-23</t>
  </si>
  <si>
    <t>Number of KSIs resulting from a collision involving a driver aged 17 to 23</t>
  </si>
  <si>
    <r>
      <t>KSIs from collisions involving a car driver aged 17-23, by road type:</t>
    </r>
    <r>
      <rPr>
        <sz val="11"/>
        <color rgb="FF000000"/>
        <rFont val="Arial"/>
        <family val="2"/>
      </rPr>
      <t xml:space="preserve"> Northern Ireland 2008-2018 Rolling Average</t>
    </r>
  </si>
  <si>
    <r>
      <t>KSIs from collisions caused by a car driver aged 17-23, by road type:</t>
    </r>
    <r>
      <rPr>
        <sz val="11"/>
        <color rgb="FF000000"/>
        <rFont val="Arial"/>
        <family val="2"/>
      </rPr>
      <t xml:space="preserve"> Northern Ireland 2008-2018 Rolling Average</t>
    </r>
  </si>
  <si>
    <r>
      <t>KSIs from collisions involving a motorcyclist aged 17-23, by road type:</t>
    </r>
    <r>
      <rPr>
        <sz val="11"/>
        <color rgb="FF000000"/>
        <rFont val="Arial"/>
        <family val="2"/>
      </rPr>
      <t xml:space="preserve"> Northern Ireland 2008-2018 Rolling Average</t>
    </r>
  </si>
  <si>
    <r>
      <t>KSIs from collisions caused by a motorcyclist aged 17-23, by road type:</t>
    </r>
    <r>
      <rPr>
        <sz val="11"/>
        <color rgb="FF000000"/>
        <rFont val="Arial"/>
        <family val="2"/>
      </rPr>
      <t xml:space="preserve"> Northern Ireland 2008-2018 Rolling Average</t>
    </r>
  </si>
  <si>
    <r>
      <t xml:space="preserve">KSIs resulting from a collision </t>
    </r>
    <r>
      <rPr>
        <b/>
        <sz val="11"/>
        <color rgb="FF000000"/>
        <rFont val="Arial"/>
        <family val="2"/>
      </rPr>
      <t>involving</t>
    </r>
    <r>
      <rPr>
        <sz val="11"/>
        <color rgb="FF000000"/>
        <rFont val="Arial"/>
        <family val="2"/>
      </rPr>
      <t xml:space="preserve"> a </t>
    </r>
    <r>
      <rPr>
        <b/>
        <sz val="11"/>
        <color rgb="FF000000"/>
        <rFont val="Arial"/>
        <family val="2"/>
      </rPr>
      <t>driver</t>
    </r>
    <r>
      <rPr>
        <sz val="11"/>
        <color rgb="FF000000"/>
        <rFont val="Arial"/>
        <family val="2"/>
      </rPr>
      <t xml:space="preserve"> aged 17 to 23</t>
    </r>
  </si>
  <si>
    <r>
      <t xml:space="preserve">KSIs resulting from a collision where </t>
    </r>
    <r>
      <rPr>
        <b/>
        <sz val="11"/>
        <color rgb="FF000000"/>
        <rFont val="Arial"/>
        <family val="2"/>
      </rPr>
      <t xml:space="preserve">driver </t>
    </r>
    <r>
      <rPr>
        <sz val="11"/>
        <color rgb="FF000000"/>
        <rFont val="Arial"/>
        <family val="2"/>
      </rPr>
      <t xml:space="preserve">aged 17 to 23 </t>
    </r>
    <r>
      <rPr>
        <b/>
        <sz val="11"/>
        <color rgb="FF000000"/>
        <rFont val="Arial"/>
        <family val="2"/>
      </rPr>
      <t>responsible</t>
    </r>
  </si>
  <si>
    <r>
      <t xml:space="preserve">KSIs resulting from a collision </t>
    </r>
    <r>
      <rPr>
        <b/>
        <sz val="11"/>
        <color rgb="FF000000"/>
        <rFont val="Arial"/>
        <family val="2"/>
      </rPr>
      <t>involving</t>
    </r>
    <r>
      <rPr>
        <sz val="11"/>
        <color rgb="FF000000"/>
        <rFont val="Arial"/>
        <family val="2"/>
      </rPr>
      <t xml:space="preserve"> a </t>
    </r>
    <r>
      <rPr>
        <b/>
        <sz val="11"/>
        <color rgb="FF000000"/>
        <rFont val="Arial"/>
        <family val="2"/>
      </rPr>
      <t>motorcyclist</t>
    </r>
    <r>
      <rPr>
        <sz val="11"/>
        <color rgb="FF000000"/>
        <rFont val="Arial"/>
        <family val="2"/>
      </rPr>
      <t xml:space="preserve"> aged 17 to 23</t>
    </r>
  </si>
  <si>
    <r>
      <t xml:space="preserve">KSIs resulting from a collision where </t>
    </r>
    <r>
      <rPr>
        <b/>
        <sz val="11"/>
        <color rgb="FF000000"/>
        <rFont val="Arial"/>
        <family val="2"/>
      </rPr>
      <t xml:space="preserve">motorcyclist </t>
    </r>
    <r>
      <rPr>
        <sz val="11"/>
        <color rgb="FF000000"/>
        <rFont val="Arial"/>
        <family val="2"/>
      </rPr>
      <t xml:space="preserve">aged 17 to 23 </t>
    </r>
    <r>
      <rPr>
        <b/>
        <sz val="11"/>
        <color rgb="FF000000"/>
        <rFont val="Arial"/>
        <family val="2"/>
      </rPr>
      <t>responsible</t>
    </r>
  </si>
  <si>
    <t>16-23</t>
  </si>
  <si>
    <t>24+</t>
  </si>
  <si>
    <t>% young passengers injured while travelling with a driver aged 17-23</t>
  </si>
  <si>
    <t>Aged 17-23</t>
  </si>
  <si>
    <t>Aged 24-34</t>
  </si>
  <si>
    <t>Aged 35-49</t>
  </si>
  <si>
    <t>Aged 50-64</t>
  </si>
  <si>
    <t>Aged 65+</t>
  </si>
  <si>
    <t>% Licenses</t>
  </si>
  <si>
    <t>% KSI collisions responsible for</t>
  </si>
  <si>
    <t xml:space="preserve">                                                                      </t>
  </si>
  <si>
    <t>Proportion drivers deemed responsible for:</t>
  </si>
  <si>
    <t>2015-2019</t>
  </si>
  <si>
    <r>
      <t xml:space="preserve">Table 2: </t>
    </r>
    <r>
      <rPr>
        <b/>
        <sz val="11"/>
        <color rgb="FF000000"/>
        <rFont val="Arial"/>
        <family val="2"/>
      </rPr>
      <t>Number of KSIs resulting from collisions involving car drivers aged 17 to 23</t>
    </r>
    <r>
      <rPr>
        <sz val="11"/>
        <color rgb="FF000000"/>
        <rFont val="Arial"/>
        <family val="2"/>
      </rPr>
      <t xml:space="preserve">, </t>
    </r>
    <r>
      <rPr>
        <sz val="11"/>
        <color theme="1"/>
        <rFont val="Arial"/>
        <family val="2"/>
      </rPr>
      <t>Northern Ireland 2008-2019</t>
    </r>
  </si>
  <si>
    <r>
      <t xml:space="preserve">Table 2a: </t>
    </r>
    <r>
      <rPr>
        <b/>
        <sz val="11"/>
        <color rgb="FF000000"/>
        <rFont val="Arial"/>
        <family val="2"/>
      </rPr>
      <t>Number of KSIs resulting from collisions involving car drivers aged 17 to 23</t>
    </r>
    <r>
      <rPr>
        <sz val="11"/>
        <color rgb="FF000000"/>
        <rFont val="Arial"/>
        <family val="2"/>
      </rPr>
      <t xml:space="preserve">, </t>
    </r>
    <r>
      <rPr>
        <sz val="11"/>
        <color theme="1"/>
        <rFont val="Arial"/>
        <family val="2"/>
      </rPr>
      <t>Northern Ireland 2008-2019 Rolling Average</t>
    </r>
  </si>
  <si>
    <r>
      <t xml:space="preserve">Table 3: </t>
    </r>
    <r>
      <rPr>
        <b/>
        <sz val="11"/>
        <color rgb="FF000000"/>
        <rFont val="Arial"/>
        <family val="2"/>
      </rPr>
      <t>Number of KSIs resulting from collisions involving car drivers aged 17 to 23 who were responsible for the collision,</t>
    </r>
    <r>
      <rPr>
        <sz val="11"/>
        <color rgb="FF000000"/>
        <rFont val="Arial"/>
        <family val="2"/>
      </rPr>
      <t xml:space="preserve"> </t>
    </r>
    <r>
      <rPr>
        <sz val="11"/>
        <color theme="1"/>
        <rFont val="Arial"/>
        <family val="2"/>
      </rPr>
      <t>Northern Ireland 2008-2019</t>
    </r>
  </si>
  <si>
    <r>
      <t xml:space="preserve">Table 3a: </t>
    </r>
    <r>
      <rPr>
        <b/>
        <sz val="11"/>
        <color rgb="FF000000"/>
        <rFont val="Arial"/>
        <family val="2"/>
      </rPr>
      <t>Number of KSIs resulting from collisions involving car drivers aged 17 to 23 who were responsible for the collision,</t>
    </r>
    <r>
      <rPr>
        <sz val="11"/>
        <color rgb="FF000000"/>
        <rFont val="Arial"/>
        <family val="2"/>
      </rPr>
      <t xml:space="preserve"> </t>
    </r>
    <r>
      <rPr>
        <sz val="11"/>
        <color theme="1"/>
        <rFont val="Arial"/>
        <family val="2"/>
      </rPr>
      <t>Northern Ireland 2008-2019 Rolling Average</t>
    </r>
  </si>
  <si>
    <r>
      <t>Table 4: Age of Passenger KSIs that were travelling in a car with a driver aged 17-23</t>
    </r>
    <r>
      <rPr>
        <sz val="11"/>
        <color rgb="FF000000"/>
        <rFont val="Arial"/>
        <family val="2"/>
      </rPr>
      <t>, Northern Ireland 2008-2019</t>
    </r>
  </si>
  <si>
    <r>
      <t>Table 4a: Age of Passenger KSIs that were travelling in a car with a driver aged 17-23</t>
    </r>
    <r>
      <rPr>
        <sz val="11"/>
        <color rgb="FF000000"/>
        <rFont val="Arial"/>
        <family val="2"/>
      </rPr>
      <t>, Northern Ireland 2008-2019 Rolling Average</t>
    </r>
  </si>
  <si>
    <r>
      <t>Table 5: Passenger KSIs aged 14-20 travelling in a car with a driver aged 17-23, by location of collision</t>
    </r>
    <r>
      <rPr>
        <sz val="11"/>
        <color rgb="FF000000"/>
        <rFont val="Arial"/>
        <family val="2"/>
      </rPr>
      <t>: Northern Ireland 2008-2019</t>
    </r>
  </si>
  <si>
    <r>
      <t>Table 5a: Passenger KSIs aged 14-20 travelling in a car with a driver aged 17-23, by location of collision</t>
    </r>
    <r>
      <rPr>
        <sz val="11"/>
        <color rgb="FF000000"/>
        <rFont val="Arial"/>
        <family val="2"/>
      </rPr>
      <t>: Northern Ireland 2008-2019 Rolling Average</t>
    </r>
  </si>
  <si>
    <r>
      <t>Table 6: Passenger KSIs aged 14-20 injured travelling in a car, by age of driver</t>
    </r>
    <r>
      <rPr>
        <sz val="11"/>
        <color rgb="FF000000"/>
        <rFont val="Arial"/>
        <family val="2"/>
      </rPr>
      <t xml:space="preserve"> </t>
    </r>
    <r>
      <rPr>
        <sz val="11"/>
        <color theme="1"/>
        <rFont val="Arial"/>
        <family val="2"/>
      </rPr>
      <t>Northern Ireland 2008-2019</t>
    </r>
  </si>
  <si>
    <r>
      <t>Table 6a: Passenger KSIs aged 14-20 injured travelling in a car, by age of driver</t>
    </r>
    <r>
      <rPr>
        <sz val="11"/>
        <color rgb="FF000000"/>
        <rFont val="Arial"/>
        <family val="2"/>
      </rPr>
      <t xml:space="preserve"> </t>
    </r>
    <r>
      <rPr>
        <sz val="11"/>
        <color theme="1"/>
        <rFont val="Arial"/>
        <family val="2"/>
      </rPr>
      <t>Northern Ireland 2008-2019 Rolling Average</t>
    </r>
  </si>
  <si>
    <r>
      <t>Table 7: Passenger KSIs aged 14-20 travelling in a car with a driver aged 17-23, by day of the week</t>
    </r>
    <r>
      <rPr>
        <sz val="11"/>
        <color rgb="FF000000"/>
        <rFont val="Arial"/>
        <family val="2"/>
      </rPr>
      <t>: Northern Ireland 2008-2019</t>
    </r>
  </si>
  <si>
    <r>
      <t>Table 7a: Passenger KSIs aged 14-20 travelling in a car with a driver aged 17-23, by day of the week</t>
    </r>
    <r>
      <rPr>
        <sz val="11"/>
        <color rgb="FF000000"/>
        <rFont val="Arial"/>
        <family val="2"/>
      </rPr>
      <t>: Northern Ireland 2008-2019 Rolling Average</t>
    </r>
  </si>
  <si>
    <r>
      <t>Table 8: Passenger KSIs aged 14-20 travelling in a car with a driver aged 17-23, by time of the day:</t>
    </r>
    <r>
      <rPr>
        <sz val="11"/>
        <color rgb="FF000000"/>
        <rFont val="Arial"/>
        <family val="2"/>
      </rPr>
      <t xml:space="preserve"> Northern Ireland 2012-2016, 2013-2017, 2014-2018, 2015-2019</t>
    </r>
  </si>
  <si>
    <r>
      <t xml:space="preserve">Table 9: Motorcyclist KSIs by age and responsibility, </t>
    </r>
    <r>
      <rPr>
        <sz val="11"/>
        <color theme="1"/>
        <rFont val="Arial"/>
        <family val="2"/>
      </rPr>
      <t>Northern Ireland 2012-2019</t>
    </r>
  </si>
  <si>
    <r>
      <t xml:space="preserve">Table 10: </t>
    </r>
    <r>
      <rPr>
        <b/>
        <sz val="11"/>
        <color rgb="FF000000"/>
        <rFont val="Arial"/>
        <family val="2"/>
      </rPr>
      <t>Number of KSIs resulting from collisions involving motorcyclists aged 17 to 23</t>
    </r>
    <r>
      <rPr>
        <sz val="11"/>
        <color rgb="FF000000"/>
        <rFont val="Arial"/>
        <family val="2"/>
      </rPr>
      <t xml:space="preserve">, </t>
    </r>
    <r>
      <rPr>
        <sz val="11"/>
        <color theme="1"/>
        <rFont val="Arial"/>
        <family val="2"/>
      </rPr>
      <t>Northern Ireland 2008-2019</t>
    </r>
  </si>
  <si>
    <r>
      <t xml:space="preserve">Table 10a: </t>
    </r>
    <r>
      <rPr>
        <b/>
        <sz val="11"/>
        <color rgb="FF000000"/>
        <rFont val="Arial"/>
        <family val="2"/>
      </rPr>
      <t>Number of KSIs resulting from collisions involving motorcyclists aged 17 to 23</t>
    </r>
    <r>
      <rPr>
        <sz val="11"/>
        <color rgb="FF000000"/>
        <rFont val="Arial"/>
        <family val="2"/>
      </rPr>
      <t xml:space="preserve">, </t>
    </r>
    <r>
      <rPr>
        <sz val="11"/>
        <color theme="1"/>
        <rFont val="Arial"/>
        <family val="2"/>
      </rPr>
      <t>Northern Ireland 2008-2019 Rolling Average</t>
    </r>
  </si>
  <si>
    <r>
      <t xml:space="preserve">Table 11: </t>
    </r>
    <r>
      <rPr>
        <b/>
        <sz val="11"/>
        <color rgb="FF000000"/>
        <rFont val="Arial"/>
        <family val="2"/>
      </rPr>
      <t>Number of KSIs resulting from collisions involving motorcyclists aged 17 to 23 who were responsible for the collision,</t>
    </r>
    <r>
      <rPr>
        <sz val="11"/>
        <color rgb="FF000000"/>
        <rFont val="Arial"/>
        <family val="2"/>
      </rPr>
      <t xml:space="preserve"> </t>
    </r>
    <r>
      <rPr>
        <sz val="11"/>
        <color theme="1"/>
        <rFont val="Arial"/>
        <family val="2"/>
      </rPr>
      <t>Northern Ireland 2008-2019</t>
    </r>
  </si>
  <si>
    <r>
      <t xml:space="preserve">Table 11a: </t>
    </r>
    <r>
      <rPr>
        <b/>
        <sz val="11"/>
        <color rgb="FF000000"/>
        <rFont val="Arial"/>
        <family val="2"/>
      </rPr>
      <t>Number of KSIs resulting from collisions involving motorcyclists aged 17 to 23 who were responsible for the collision,</t>
    </r>
    <r>
      <rPr>
        <sz val="11"/>
        <color rgb="FF000000"/>
        <rFont val="Arial"/>
        <family val="2"/>
      </rPr>
      <t xml:space="preserve"> </t>
    </r>
    <r>
      <rPr>
        <sz val="11"/>
        <color theme="1"/>
        <rFont val="Arial"/>
        <family val="2"/>
      </rPr>
      <t>Northern Ireland 2008-2019 Rolling Average</t>
    </r>
  </si>
  <si>
    <r>
      <t>Table 12: Car Driver and Motorcyclist KSIs by license type.</t>
    </r>
    <r>
      <rPr>
        <sz val="11"/>
        <color rgb="FF000000"/>
        <rFont val="Arial"/>
        <family val="2"/>
      </rPr>
      <t xml:space="preserve"> Northern Ireland 2012-2016, 2013-2017, 2014-2018, 2015-2019</t>
    </r>
  </si>
  <si>
    <r>
      <t>Table 13: Car Driver and Motorcyclist KSIs, responsible for their injuries, by license type.</t>
    </r>
    <r>
      <rPr>
        <sz val="11"/>
        <color rgb="FF000000"/>
        <rFont val="Arial"/>
        <family val="2"/>
      </rPr>
      <t xml:space="preserve"> Northern Ireland 2012-2016, 2013-2017, 2014-2018, 2015-2019</t>
    </r>
  </si>
  <si>
    <r>
      <t xml:space="preserve">Driver and Motorcyclist KSIs, responsible for their injuries, by license type. </t>
    </r>
    <r>
      <rPr>
        <sz val="11"/>
        <color theme="1"/>
        <rFont val="Calibri"/>
        <family val="2"/>
        <scheme val="minor"/>
      </rPr>
      <t>Northern Ireland 2015-2019</t>
    </r>
  </si>
  <si>
    <r>
      <t xml:space="preserve">Table 14: KSIs resulting from collisions involving Learner and Restricted drivers and motorcyclists responsible for the collision, </t>
    </r>
    <r>
      <rPr>
        <sz val="11"/>
        <color rgb="FF000000"/>
        <rFont val="Arial"/>
        <family val="2"/>
      </rPr>
      <t>Northern Ireland 2012-2019</t>
    </r>
  </si>
  <si>
    <t>Trend assessment:
% difference between 2012-16 and 2015-2019</t>
  </si>
  <si>
    <t>Trend assessment:
% difference between 2012-16 and 2014-2019</t>
  </si>
  <si>
    <r>
      <t>KSIs from collisions caused by a car driver aged 17-23, by road type:</t>
    </r>
    <r>
      <rPr>
        <sz val="11"/>
        <color rgb="FF000000"/>
        <rFont val="Arial"/>
        <family val="2"/>
      </rPr>
      <t xml:space="preserve"> Northern Ireland 2012-2016, 2013-2017, 2014-2018, 2015-2019</t>
    </r>
  </si>
  <si>
    <r>
      <rPr>
        <b/>
        <sz val="11"/>
        <color theme="1"/>
        <rFont val="Calibri"/>
        <family val="2"/>
        <scheme val="minor"/>
      </rPr>
      <t xml:space="preserve">Principal causation of KSI collisions involving car drivers aged 17 to 23 who were responsible for the collision, </t>
    </r>
    <r>
      <rPr>
        <sz val="11"/>
        <color theme="1"/>
        <rFont val="Calibri"/>
        <family val="2"/>
        <scheme val="minor"/>
      </rPr>
      <t>Northern Ireland 2012-2016, 2013-2017, 2014-2018, 2015-2019</t>
    </r>
  </si>
  <si>
    <r>
      <t xml:space="preserve">Principal causation of KSI collisions involving motorcyclists aged 17 to 23 who were responsible for the collision, </t>
    </r>
    <r>
      <rPr>
        <sz val="11"/>
        <color theme="1"/>
        <rFont val="Calibri"/>
        <family val="2"/>
        <scheme val="minor"/>
      </rPr>
      <t>Northern Ireland 2012-2016,  2013-2017, 2014-2018, 2015-2019</t>
    </r>
  </si>
  <si>
    <t>2019/20</t>
  </si>
  <si>
    <t>Source: Continuous Household Survey 2018/19 and 2019/20</t>
  </si>
  <si>
    <t>Sig difference between 2018/19 and 2019/20</t>
  </si>
  <si>
    <t>No</t>
  </si>
  <si>
    <r>
      <t xml:space="preserve">Table 1: Proportion of drivers deemed responsible for collisions by age group and the proportion of licences held, </t>
    </r>
    <r>
      <rPr>
        <sz val="11"/>
        <color theme="1"/>
        <rFont val="Arial"/>
        <family val="2"/>
      </rPr>
      <t>Northern Ireland 2012-2016, 2013-2017, 2014-2018, 2015-2019</t>
    </r>
  </si>
  <si>
    <t xml:space="preserve"> Source: Continuous Household Survey 2018/19 and 2019/20</t>
  </si>
  <si>
    <t>Note: Proportions shown in bold are significantly different in 2019/20 compared with 2018/19</t>
  </si>
  <si>
    <t>Source: Continuous Household Survey 2019/20</t>
  </si>
  <si>
    <t>Source: Continuous Household Survey 2018/19 &amp; 2019/20</t>
  </si>
  <si>
    <t>S: There is a statistical difference in proportions in 2019/20 compared to 2018/19</t>
  </si>
  <si>
    <t>Overall</t>
  </si>
  <si>
    <t>Notes:</t>
  </si>
  <si>
    <t>1.  The analysis above did not include repeat testers. Tests conducted after the candidates first pass were not included.</t>
  </si>
  <si>
    <t>2.  The candidates age at the time of test was calculated as the number of days between the test date and their DOB, divided by 365.25.</t>
  </si>
  <si>
    <r>
      <t>Table 16: Average Attempt Number for Category B Test Passes by Age and Gender</t>
    </r>
    <r>
      <rPr>
        <sz val="11"/>
        <color rgb="FF000000"/>
        <rFont val="Arial"/>
        <family val="2"/>
      </rPr>
      <t xml:space="preserve"> – Northern Ireland (2012-2019)</t>
    </r>
  </si>
  <si>
    <t>18 - 20</t>
  </si>
  <si>
    <t>21 - 24</t>
  </si>
  <si>
    <t>25 - 29</t>
  </si>
  <si>
    <t>30 - 39</t>
  </si>
  <si>
    <t>40 - 49</t>
  </si>
  <si>
    <r>
      <t>Table 17: Pass Rates for First Category B Test by Age and Gender</t>
    </r>
    <r>
      <rPr>
        <sz val="11"/>
        <color theme="1"/>
        <rFont val="Arial"/>
        <family val="2"/>
      </rPr>
      <t xml:space="preserve"> </t>
    </r>
    <r>
      <rPr>
        <sz val="11"/>
        <color rgb="FF000000"/>
        <rFont val="Arial"/>
        <family val="2"/>
      </rPr>
      <t>– NI (2012-2019)</t>
    </r>
  </si>
  <si>
    <r>
      <t>Table 18: Overall Pass Rates for Category B Test by Age and Gender</t>
    </r>
    <r>
      <rPr>
        <sz val="11"/>
        <color theme="1"/>
        <rFont val="Arial"/>
        <family val="2"/>
      </rPr>
      <t xml:space="preserve"> </t>
    </r>
    <r>
      <rPr>
        <sz val="11"/>
        <color rgb="FF000000"/>
        <rFont val="Arial"/>
        <family val="2"/>
      </rPr>
      <t>– NI (2012-2019)</t>
    </r>
  </si>
  <si>
    <t>Notes for Tables 17 and 18:</t>
  </si>
  <si>
    <t>1. Table 17 only includes the first test for each candidate. Table 18 does not include repeat testers. Tests conducted after the candidates first pass were not included.</t>
  </si>
  <si>
    <t>2.  Candidate age at the time of test was calculated as their actual age last birthday, in line with modern convention.</t>
  </si>
  <si>
    <t>3.  For candidates aged 17 last birthday, their age at the time of test was calculated as the number of days between the test date and their DOB, divided by 365.25, in order to determine those under and over 17.5.</t>
  </si>
  <si>
    <t>4.  The split between 17-17.5 and 17.5-18 were included to show the stark contrast in pass rates.</t>
  </si>
  <si>
    <r>
      <t>5.  The analysis above excluded a very small number of candidates who were under 17 or did not have a valid DOB</t>
    </r>
    <r>
      <rPr>
        <sz val="10"/>
        <color rgb="FF000000"/>
        <rFont val="Calibri"/>
        <family val="2"/>
        <scheme val="minor"/>
      </rPr>
      <t>.</t>
    </r>
  </si>
  <si>
    <t>5.  The analysis above excluded a very small number of candidates who were under 17 or did not have a valid DOB.</t>
  </si>
  <si>
    <t>Age Group</t>
  </si>
  <si>
    <t>Duration (Months)</t>
  </si>
  <si>
    <t>0-3</t>
  </si>
  <si>
    <t>4-6</t>
  </si>
  <si>
    <t>7-9</t>
  </si>
  <si>
    <t>10-12</t>
  </si>
  <si>
    <t>12+</t>
  </si>
  <si>
    <t>Overall Male</t>
  </si>
  <si>
    <t>Overall Female</t>
  </si>
  <si>
    <t>1.  The tables below do not include test passes from GB candidates as no information is known regarding their original licence issue date.</t>
  </si>
  <si>
    <r>
      <t>2.  The tables below do not include candidates who have exchanged a driving licence from another jurisdiction prior to passing a test in NI as no information is known on the duration the original licence was held.</t>
    </r>
    <r>
      <rPr>
        <b/>
        <sz val="11"/>
        <color rgb="FF000000"/>
        <rFont val="Arial"/>
        <family val="2"/>
      </rPr>
      <t xml:space="preserve"> </t>
    </r>
  </si>
  <si>
    <r>
      <t xml:space="preserve">Table 19: </t>
    </r>
    <r>
      <rPr>
        <b/>
        <sz val="11"/>
        <color theme="1"/>
        <rFont val="Arial"/>
        <family val="2"/>
      </rPr>
      <t>Duration between issue of provisional driving licence and date of category B practical driving test pass, by age and gender</t>
    </r>
    <r>
      <rPr>
        <b/>
        <sz val="11"/>
        <color rgb="FF000000"/>
        <rFont val="Arial"/>
        <family val="2"/>
      </rPr>
      <t xml:space="preserve"> </t>
    </r>
    <r>
      <rPr>
        <sz val="11"/>
        <color rgb="FF000000"/>
        <rFont val="Arial"/>
        <family val="2"/>
      </rPr>
      <t>– NI (2015-2019)</t>
    </r>
  </si>
  <si>
    <r>
      <t>Table 20: Driving faults by fault group and gender</t>
    </r>
    <r>
      <rPr>
        <sz val="11"/>
        <color rgb="FF000000"/>
        <rFont val="Arial"/>
        <family val="2"/>
      </rPr>
      <t>, Northern Ireland 2015-2019</t>
    </r>
  </si>
  <si>
    <t>Fault Code</t>
  </si>
  <si>
    <t>Eyesight/Highway Code/ Safety Questions</t>
  </si>
  <si>
    <t>Ancillary Controls</t>
  </si>
  <si>
    <t>Precautions</t>
  </si>
  <si>
    <t>Control</t>
  </si>
  <si>
    <t>Move Away</t>
  </si>
  <si>
    <t>Emergency Stop</t>
  </si>
  <si>
    <t>Reverse to left or right</t>
  </si>
  <si>
    <t>Turn in the road</t>
  </si>
  <si>
    <t>Reverse Parking</t>
  </si>
  <si>
    <t>Use of mirrors/rear observation</t>
  </si>
  <si>
    <t>Give appropriate signals</t>
  </si>
  <si>
    <t>Response to signs and signals</t>
  </si>
  <si>
    <t>Use of speed</t>
  </si>
  <si>
    <t>Safe distance behind vehicles</t>
  </si>
  <si>
    <t>Maintain progress by appropriate speed and avoiding hesitation</t>
  </si>
  <si>
    <t>Junctions</t>
  </si>
  <si>
    <t>Judgement</t>
  </si>
  <si>
    <t>Positioning</t>
  </si>
  <si>
    <t>Clearance to obstructions</t>
  </si>
  <si>
    <t>Pedestrian crossings</t>
  </si>
  <si>
    <t>Position for normal stops</t>
  </si>
  <si>
    <t>Awareness and planning</t>
  </si>
  <si>
    <r>
      <t>Table 21: Serious faults by fault group and gender</t>
    </r>
    <r>
      <rPr>
        <sz val="11"/>
        <color rgb="FF000000"/>
        <rFont val="Arial"/>
        <family val="2"/>
      </rPr>
      <t>, Northern Ireland 2016-2019</t>
    </r>
  </si>
  <si>
    <t>23/24</t>
  </si>
  <si>
    <t>Test terminated</t>
  </si>
  <si>
    <r>
      <t xml:space="preserve">Table 22: </t>
    </r>
    <r>
      <rPr>
        <b/>
        <sz val="11"/>
        <color rgb="FF000000"/>
        <rFont val="Arial"/>
        <family val="2"/>
      </rPr>
      <t>Dangerous faults by fault group and gender</t>
    </r>
    <r>
      <rPr>
        <sz val="11"/>
        <color rgb="FF000000"/>
        <rFont val="Arial"/>
        <family val="2"/>
      </rPr>
      <t>, Northern Ireland 2016-2019</t>
    </r>
  </si>
  <si>
    <t>0%~</t>
  </si>
  <si>
    <t>~ = a percentage less than 0.5% and different from a real zero.</t>
  </si>
  <si>
    <r>
      <t>Table 15b: Average Age for Category A Test Passes by Gender</t>
    </r>
    <r>
      <rPr>
        <sz val="11"/>
        <color rgb="FF000000"/>
        <rFont val="Arial"/>
        <family val="2"/>
      </rPr>
      <t xml:space="preserve"> – Northern Ireland (2012-2019) (On-Road Motorcycle)</t>
    </r>
  </si>
  <si>
    <t>1.  The analysis above did not include repeat testers. Tests conducted after the candidates first pass were not included. 'Off-Road' tests were not included.</t>
  </si>
  <si>
    <r>
      <t>Table 15: Average Age for Category B Test Passes by Gender</t>
    </r>
    <r>
      <rPr>
        <sz val="11"/>
        <color rgb="FF000000"/>
        <rFont val="Arial"/>
        <family val="2"/>
      </rPr>
      <t xml:space="preserve"> – Northern Ireland (2012-2019) (car)</t>
    </r>
  </si>
  <si>
    <r>
      <t xml:space="preserve">Table 16b: Average Attempt Number for Category A Test Passes by Age and Gender </t>
    </r>
    <r>
      <rPr>
        <sz val="11"/>
        <color rgb="FF000000"/>
        <rFont val="Arial"/>
        <family val="2"/>
      </rPr>
      <t>– Northern Ireland (2012-2019) (On-Road Motorcycle)</t>
    </r>
  </si>
  <si>
    <t>-</t>
  </si>
  <si>
    <t>1.  The table does not include repeat testers. Tests conducted after the candidates first pass were not included.</t>
  </si>
  <si>
    <t>4.  The analysis above excluded a very small number of candidates who were under 17 or did not have a valid DOB.</t>
  </si>
  <si>
    <t>5.  A dash indicates categories with less than 10 candidates: the aggregate in these instances may skew the interpretation of the results.</t>
  </si>
  <si>
    <r>
      <t xml:space="preserve">Table 17b: Pass Rates for First Category A Test by Age and Gender – </t>
    </r>
    <r>
      <rPr>
        <sz val="11"/>
        <color theme="1"/>
        <rFont val="Arial"/>
        <family val="2"/>
      </rPr>
      <t>Northern Ireland (2012-2019) (On-Road Motorcycle)</t>
    </r>
  </si>
  <si>
    <t>1. The table only includes the first test for each candidate. Tests conducted after the candidates first pass were not included.</t>
  </si>
  <si>
    <r>
      <t>4.  The analysis above excluded a very small number of candidates who were under 17 or did not have a valid DOB</t>
    </r>
    <r>
      <rPr>
        <sz val="10"/>
        <color rgb="FF000000"/>
        <rFont val="Calibri"/>
        <family val="2"/>
        <scheme val="minor"/>
      </rPr>
      <t>.</t>
    </r>
  </si>
  <si>
    <t>5.  A dash indicates categories with less than 10 candidates: the percentage in these instances may skew the interpretation of the results.</t>
  </si>
  <si>
    <r>
      <t xml:space="preserve">Table 18b: Overall Pass Rates for Category A Test by Age and Gender </t>
    </r>
    <r>
      <rPr>
        <sz val="11"/>
        <color theme="1"/>
        <rFont val="Arial"/>
        <family val="2"/>
      </rPr>
      <t>– Northern Ireland (2012-2019) (On-Road Motorcycle)</t>
    </r>
  </si>
  <si>
    <t>1. The table does not include repeat testers. Tests conducted after the candidates first pass were not included.</t>
  </si>
  <si>
    <r>
      <t xml:space="preserve">Table 20b: Driving Faults by Fault Group and Gender - </t>
    </r>
    <r>
      <rPr>
        <sz val="11"/>
        <color rgb="FF000000"/>
        <rFont val="Arial"/>
        <family val="2"/>
      </rPr>
      <t>Northern Ireland (2015-2019) (On-Road Motorcycle)</t>
    </r>
  </si>
  <si>
    <t>1.  Above does not include any tests conducted after the candidates first test pass.</t>
  </si>
  <si>
    <t>2.  Above refers to the number of candidates/tests, not the number of defects.</t>
  </si>
  <si>
    <t>1.  Above shows the percentage of tests that incurred at least one instance of each fault type.</t>
  </si>
  <si>
    <t xml:space="preserve">Table 19 cannot be produced for motorcycles.  Table 19 measures the length of time from Provisional License Commencement to test pass, where the provisional date is a proxy for “when-they-started-learning-to-drive”.  This worked for car tests, as in most cases a candidate will learn to drive a car as soon as their Provisional License allows.  But for motorcyclists, there is no equivalent date on the database: as a candidate will often learn to ride a motorcycle after they’ve passed their car test, we don’t have an equivalent date to indicate when they might have started learning to ride.  Table 15a and Table 15b supports this, showing the average age for motorcycle test passes is roughly 10 years older than for car tests.  </t>
  </si>
  <si>
    <r>
      <t xml:space="preserve">Table 21b: Serious Faults by Fault Group and Gender - </t>
    </r>
    <r>
      <rPr>
        <sz val="11"/>
        <color rgb="FF000000"/>
        <rFont val="Arial"/>
        <family val="2"/>
      </rPr>
      <t>Northern Ireland (2015-2019) (On-Road Motorcycle)</t>
    </r>
  </si>
  <si>
    <r>
      <t>Table 1b: Proportion of drivers deemed responsible for KSI collisions by age group and the proportion of licences held</t>
    </r>
    <r>
      <rPr>
        <sz val="11"/>
        <color theme="1"/>
        <rFont val="Arial"/>
        <family val="2"/>
      </rPr>
      <t>, Northern Ireland 2012-2019</t>
    </r>
  </si>
  <si>
    <r>
      <t>KSIs from collisions involving a car driver aged 17-23, by road type:</t>
    </r>
    <r>
      <rPr>
        <sz val="11"/>
        <color rgb="FF000000"/>
        <rFont val="Arial"/>
        <family val="2"/>
      </rPr>
      <t xml:space="preserve"> Northern Ireland 2012-2016, 2013-2017, 2014-2018, 2015-2019</t>
    </r>
  </si>
  <si>
    <r>
      <t xml:space="preserve">KSIs by road type, </t>
    </r>
    <r>
      <rPr>
        <sz val="11"/>
        <color theme="1"/>
        <rFont val="Calibri"/>
        <family val="2"/>
        <scheme val="minor"/>
      </rPr>
      <t>Northern Ireland 2012-2016, 2013-2017, 2014-2018, 2015-2019</t>
    </r>
  </si>
  <si>
    <r>
      <t>KSIs from collisions involving a motorcyclist aged 17-23, by road type:</t>
    </r>
    <r>
      <rPr>
        <sz val="11"/>
        <color rgb="FF000000"/>
        <rFont val="Arial"/>
        <family val="2"/>
      </rPr>
      <t xml:space="preserve"> Northern Ireland 2012-2016, 2013-2017, 2014-2018, 2015-2019</t>
    </r>
  </si>
  <si>
    <r>
      <t>KSIs from collisions caused by a motorcyclist aged 17-23, by road type:</t>
    </r>
    <r>
      <rPr>
        <sz val="11"/>
        <color rgb="FF000000"/>
        <rFont val="Arial"/>
        <family val="2"/>
      </rPr>
      <t xml:space="preserve"> Northern Ireland 2012-2016, 2013-2017, 2014-2018, 2015-2019</t>
    </r>
  </si>
  <si>
    <t>Proportion of drivers deemed responsible for KSI collisions by age group and the proportion of licences held, Northern Ireland 2012-2016, 2013-2017, 2014-2018, 2015-2019</t>
  </si>
  <si>
    <t>Number of KSIs resulting from collisions involving car drivers aged 17 to 23, Northern Ireland 2008-2019</t>
  </si>
  <si>
    <t>Number of KSIs resulting from collisions involving car drivers aged 17 to 23 who were responsible for the collision, Northern Ireland 2008-2019</t>
  </si>
  <si>
    <t>Age of Passenger KSIs that were travelling in a car with a driver aged 17-23, Northern Ireland 2008-2019</t>
  </si>
  <si>
    <t>Passenger KSIs aged 14-20 travelling in a car with a driver aged 17-23, by location of collision: Northern Ireland 2008-2019</t>
  </si>
  <si>
    <t>Passenger KSIs aged 14-20 injured travelling in a car, by age of driver Northern Ireland 2008-2019</t>
  </si>
  <si>
    <t>Passenger KSIs aged 14-20 travelling in a car with a driver aged 17-23, by day of the week: Northern Ireland 2008-2019</t>
  </si>
  <si>
    <t>Passenger KSIs aged 14-20 travelling in a car with a driver aged 17-23, by time of the day: Northern Ireland 2012-2016, 2013-2017, 2014-2018, 2015-2019</t>
  </si>
  <si>
    <t>Motorcyclist KSIs by age and responsibility, Northern Ireland 2012-2019</t>
  </si>
  <si>
    <t>Number of KSIs resulting from collisions involving motorcyclists aged 17 to 23, Northern Ireland 2008-2019</t>
  </si>
  <si>
    <t>Number of KSIs resulting from collisions involving motorcyclists aged 17 to 23 who were responsible for the collision, Northern Ireland 2008-2019</t>
  </si>
  <si>
    <t>Driver and Motorcyclist KSIs by license type. Northern Ireland 2012-2016, 2013-2017, 2014-2018, 2015=2019</t>
  </si>
  <si>
    <t>Driver and Motorcyclist KSIs, responsible for their injuries, by license type. Northern Ireland 2012-2016, 2013-2017, 2014-2018, 2015-2019</t>
  </si>
  <si>
    <t>KSIs resulting from collisions involving Learner and Restricted drivers and motorcyclists responsible for the collision, Northern Ireland 2012-2018, 2015-2019</t>
  </si>
  <si>
    <t>Number of KSIs that occurred on the motorway– Northern Ireland (2008-2019)</t>
  </si>
  <si>
    <t>KSIs by road type, Northern Ireland 2008-2019</t>
  </si>
  <si>
    <t>KSIs from collisions involving a car driver aged 17-23, by road type: Northern Ireland 2008-2019</t>
  </si>
  <si>
    <t>KSIs from collisions caused by a car driver aged 17-23, by road type: Northern Ireland 2008-2019</t>
  </si>
  <si>
    <t>KSIs from collisions involving a motorcyclist aged 17-23, by road type: Northern Ireland 2008-2019</t>
  </si>
  <si>
    <t>KSIs from collisions caused by a motorcyclist aged 17-23, by road type: Northern Ireland 2008-2019</t>
  </si>
  <si>
    <t>Principal causation of KSI collisions involving car drivers aged 17 to 23 who were responsible for the collision, Northern Ireland 2012-2016,2013-2017,2014-2018, 2015-2019</t>
  </si>
  <si>
    <t>Principal causation of KSI collisions involving motorcyclists aged 17 to 23 who were responsible for the collision, Northern Ireland 2012-2016,  2013-2017, 2014-2018, 2015-2019</t>
  </si>
  <si>
    <t>KSI collisions involving car drivers aged 17 to 23 who were responsible for the collision, where the principal causation factor was, 'Excessive speed having regard to conditions', Northern Ireland 2008-2019</t>
  </si>
  <si>
    <t>KSI collisions involving motorcyclists aged 17 to 23 who were responsible for the collision, where the principal causation factor was, 'Excessive speed having regard to conditions', Northern Ireland 2008-2019</t>
  </si>
  <si>
    <t>Number of KSIs that occurred in darkness hours, – Northern Ireland (2008-2019)</t>
  </si>
  <si>
    <t>Number of fixed penalty notices issued for the offence 'No R plates displayed': – Northern Ireland (2008-2019)</t>
  </si>
  <si>
    <t>DVA Category B Test Data - Age changes and introduction of MMLP</t>
  </si>
  <si>
    <t>DVA Category B Driving Test Faults - Driving Test Changes</t>
  </si>
  <si>
    <t>Table 20b</t>
  </si>
  <si>
    <t>Table 21b</t>
  </si>
  <si>
    <t>Table 22b</t>
  </si>
  <si>
    <r>
      <t xml:space="preserve">Table 40: Who respondents think will influence newly qualified drivers to follow the new rules, by gender and age </t>
    </r>
    <r>
      <rPr>
        <sz val="11"/>
        <color theme="1"/>
        <rFont val="Arial"/>
        <family val="2"/>
      </rPr>
      <t>Northern Ireland 2018/19 - 2019/20</t>
    </r>
  </si>
  <si>
    <r>
      <t xml:space="preserve">Table 39: Proportion of respondents that think newly qualified drivers will follow the new rules, by gender and age </t>
    </r>
    <r>
      <rPr>
        <sz val="11"/>
        <color theme="1"/>
        <rFont val="Arial"/>
        <family val="2"/>
      </rPr>
      <t>Northern Ireland 2018/19 - 2019/20</t>
    </r>
  </si>
  <si>
    <r>
      <t xml:space="preserve">Table 38: Awareness of Specific elements in the new GDL scheme, by gender </t>
    </r>
    <r>
      <rPr>
        <sz val="11"/>
        <color theme="1"/>
        <rFont val="Arial"/>
        <family val="2"/>
      </rPr>
      <t>Northern Ireland 2019/20</t>
    </r>
  </si>
  <si>
    <r>
      <t>Table 37: Awareness of Specific elements in the new GDL scheme,</t>
    </r>
    <r>
      <rPr>
        <sz val="11"/>
        <color theme="1"/>
        <rFont val="Arial"/>
        <family val="2"/>
      </rPr>
      <t xml:space="preserve"> Northern Ireland 2018/19 - 2019/20</t>
    </r>
  </si>
  <si>
    <r>
      <t xml:space="preserve">Table 36: Awareness of the GDL Scheme by urban/rural location (with 95% Confidence Range), </t>
    </r>
    <r>
      <rPr>
        <sz val="11"/>
        <color rgb="FF000000"/>
        <rFont val="Arial"/>
        <family val="2"/>
      </rPr>
      <t>Northern Ireland 2018/19 - 2019/20</t>
    </r>
  </si>
  <si>
    <r>
      <t xml:space="preserve">Table 35: Awareness of the GDL Scheme by gender and driver status (with 95% Confidence Range), </t>
    </r>
    <r>
      <rPr>
        <sz val="11"/>
        <color theme="1"/>
        <rFont val="Arial"/>
        <family val="2"/>
      </rPr>
      <t>Northern Ireland 2018/19-2019/20</t>
    </r>
  </si>
  <si>
    <r>
      <t>Table 34: Number of fixed penalty notices issued for the offence 'No R plates displayed':</t>
    </r>
    <r>
      <rPr>
        <sz val="11"/>
        <color theme="1"/>
        <rFont val="Arial"/>
        <family val="2"/>
      </rPr>
      <t xml:space="preserve"> </t>
    </r>
    <r>
      <rPr>
        <sz val="11"/>
        <color rgb="FF000000"/>
        <rFont val="Arial"/>
        <family val="2"/>
      </rPr>
      <t>– Northern Ireland (2008-2019)</t>
    </r>
  </si>
  <si>
    <r>
      <t>Table 33a: Number of KSIs that occurred in darkness hours</t>
    </r>
    <r>
      <rPr>
        <sz val="11"/>
        <color rgb="FF000000"/>
        <rFont val="Arial"/>
        <family val="2"/>
      </rPr>
      <t xml:space="preserve"> – Northern Ireland (2008-2019) Rolling Average</t>
    </r>
  </si>
  <si>
    <r>
      <t>Table 33: Number of KSIs that occurred in darkness hours</t>
    </r>
    <r>
      <rPr>
        <sz val="11"/>
        <color rgb="FF000000"/>
        <rFont val="Arial"/>
        <family val="2"/>
      </rPr>
      <t xml:space="preserve"> – Northern Ireland (2008-2019)</t>
    </r>
  </si>
  <si>
    <r>
      <t xml:space="preserve">Table 34a: Number of fixed penalty notices issued for the offence 'No R plates displayed': – </t>
    </r>
    <r>
      <rPr>
        <sz val="11"/>
        <color theme="1"/>
        <rFont val="Arial"/>
        <family val="2"/>
      </rPr>
      <t>Northern Ireland (2008-2019) Rolling average</t>
    </r>
  </si>
  <si>
    <r>
      <t xml:space="preserve">Table 32: KSI collisions involving motorcyclists aged 17 to 23 who were responsible for the collision, where the principal causation factor was, 'Excessive speed having regard to conditions', </t>
    </r>
    <r>
      <rPr>
        <sz val="11"/>
        <color rgb="FF000000"/>
        <rFont val="Arial"/>
        <family val="2"/>
      </rPr>
      <t>Northern Ireland 2008-2019</t>
    </r>
  </si>
  <si>
    <r>
      <t xml:space="preserve">Table 32a: KSI collisions involving motorcyclists aged 17 to 23 who were responsible for the collision, where the principal causation factor was, 'Excessive speed having regard to conditions', </t>
    </r>
    <r>
      <rPr>
        <sz val="11"/>
        <color rgb="FF000000"/>
        <rFont val="Arial"/>
        <family val="2"/>
      </rPr>
      <t>Northern Ireland 2008-2019 Rolling Average</t>
    </r>
  </si>
  <si>
    <r>
      <t xml:space="preserve">Table 31: KSI collisions involving car drivers aged 17-23 who were responsible for the collision, where the principal causation factor was, 'Excessive speed having regard to conditions', </t>
    </r>
    <r>
      <rPr>
        <sz val="11"/>
        <color rgb="FF000000"/>
        <rFont val="Arial"/>
        <family val="2"/>
      </rPr>
      <t>Northern Ireland 2008-2019</t>
    </r>
  </si>
  <si>
    <r>
      <t xml:space="preserve">Table 31a: KSI collisions involving car drivers aged 17-23 who were responsible for the collision, where the principal causation factor was, 'Excessive speed having regard to conditions', </t>
    </r>
    <r>
      <rPr>
        <sz val="11"/>
        <color rgb="FF000000"/>
        <rFont val="Arial"/>
        <family val="2"/>
      </rPr>
      <t>Northern Ireland 2008-2019 Rolling Average</t>
    </r>
  </si>
  <si>
    <r>
      <t>Table 30: Principal causation of KSI collisions involving motorcyclists aged 17 to 23 who were responsible for the collision,</t>
    </r>
    <r>
      <rPr>
        <sz val="11"/>
        <color rgb="FF000000"/>
        <rFont val="Arial"/>
        <family val="2"/>
      </rPr>
      <t xml:space="preserve"> </t>
    </r>
    <r>
      <rPr>
        <sz val="11"/>
        <color theme="1"/>
        <rFont val="Arial"/>
        <family val="2"/>
      </rPr>
      <t>Northern Ireland 2012-2016,  2013-2017, 2014-2018, 2015-2019</t>
    </r>
  </si>
  <si>
    <r>
      <t>Table 29: Principal causation of KSI collisions involving car drivers aged 17 to 23 who were responsible for the collision,</t>
    </r>
    <r>
      <rPr>
        <sz val="11"/>
        <color rgb="FF000000"/>
        <rFont val="Arial"/>
        <family val="2"/>
      </rPr>
      <t xml:space="preserve"> </t>
    </r>
    <r>
      <rPr>
        <sz val="11"/>
        <color theme="1"/>
        <rFont val="Arial"/>
        <family val="2"/>
      </rPr>
      <t>Northern Ireland 2012-2016, 2013-2017, 2014-2018, 2015-2019</t>
    </r>
  </si>
  <si>
    <r>
      <t>Table 28: KSIs from collisions caused by a motorcyclist aged 17-23, by road type:</t>
    </r>
    <r>
      <rPr>
        <sz val="11"/>
        <color rgb="FF000000"/>
        <rFont val="Arial"/>
        <family val="2"/>
      </rPr>
      <t xml:space="preserve"> Northern Ireland 2008-2019</t>
    </r>
  </si>
  <si>
    <r>
      <t>Table 28a: KSIs from collisions caused by a motorcyclist aged 17-23, by road type:</t>
    </r>
    <r>
      <rPr>
        <sz val="11"/>
        <color rgb="FF000000"/>
        <rFont val="Arial"/>
        <family val="2"/>
      </rPr>
      <t xml:space="preserve"> Northern Ireland 2008-2019 Rolling Average</t>
    </r>
  </si>
  <si>
    <r>
      <t>Table 27: KSIs from collisions involving a motorcyclist aged 17-23, by road type:</t>
    </r>
    <r>
      <rPr>
        <sz val="11"/>
        <color rgb="FF000000"/>
        <rFont val="Arial"/>
        <family val="2"/>
      </rPr>
      <t xml:space="preserve"> Northern Ireland 2008-2019</t>
    </r>
  </si>
  <si>
    <r>
      <t>Table 27a: KSIs from collisions involving a motorcyclist aged 17-23, by road type:</t>
    </r>
    <r>
      <rPr>
        <sz val="11"/>
        <color rgb="FF000000"/>
        <rFont val="Arial"/>
        <family val="2"/>
      </rPr>
      <t xml:space="preserve"> Northern Ireland 2008-2019 Rolling Average</t>
    </r>
  </si>
  <si>
    <r>
      <t>Table 26: KSIs from collisions caused by a car driver aged 17-23, by road type:</t>
    </r>
    <r>
      <rPr>
        <sz val="11"/>
        <color rgb="FF000000"/>
        <rFont val="Arial"/>
        <family val="2"/>
      </rPr>
      <t xml:space="preserve"> Northern Ireland 2008-2019</t>
    </r>
  </si>
  <si>
    <r>
      <t>Table 26a: KSIs from collisions caused by a car driver aged 17-23, by road type:</t>
    </r>
    <r>
      <rPr>
        <sz val="11"/>
        <color rgb="FF000000"/>
        <rFont val="Arial"/>
        <family val="2"/>
      </rPr>
      <t xml:space="preserve"> Northern Ireland 2008-2019 Rolling Average</t>
    </r>
  </si>
  <si>
    <r>
      <t>Table 25: KSIs from collisions involving a car driver aged 17-23, by road type:</t>
    </r>
    <r>
      <rPr>
        <sz val="11"/>
        <color rgb="FF000000"/>
        <rFont val="Arial"/>
        <family val="2"/>
      </rPr>
      <t xml:space="preserve"> Northern Ireland 2008-2019</t>
    </r>
  </si>
  <si>
    <r>
      <t>Table 25a: KSIs from collisions involving a car driver aged 17-23, by road type:</t>
    </r>
    <r>
      <rPr>
        <sz val="11"/>
        <color rgb="FF000000"/>
        <rFont val="Arial"/>
        <family val="2"/>
      </rPr>
      <t xml:space="preserve"> Northern Ireland 2008-2019 Rolling Average</t>
    </r>
  </si>
  <si>
    <r>
      <t>Table 24: KSIs by road type</t>
    </r>
    <r>
      <rPr>
        <sz val="11"/>
        <color rgb="FF000000"/>
        <rFont val="Arial"/>
        <family val="2"/>
      </rPr>
      <t>, Northern Ireland 2008-2019</t>
    </r>
  </si>
  <si>
    <r>
      <t>Table 24a: KSIs by road type</t>
    </r>
    <r>
      <rPr>
        <sz val="11"/>
        <color rgb="FF000000"/>
        <rFont val="Arial"/>
        <family val="2"/>
      </rPr>
      <t>, Northern Ireland 2008-2019 Rolling Average</t>
    </r>
  </si>
  <si>
    <r>
      <t>Table 23: Number of KSIs that occurred on the motorway</t>
    </r>
    <r>
      <rPr>
        <sz val="11"/>
        <color rgb="FF000000"/>
        <rFont val="Arial"/>
        <family val="2"/>
      </rPr>
      <t>– Northern Ireland (2008-2019)</t>
    </r>
  </si>
  <si>
    <r>
      <t>Table 23a: Number of KSIs that occurred on the motorway</t>
    </r>
    <r>
      <rPr>
        <sz val="11"/>
        <color rgb="FF000000"/>
        <rFont val="Arial"/>
        <family val="2"/>
      </rPr>
      <t>– Northern Ireland 2008-2019 Rolling Average</t>
    </r>
  </si>
  <si>
    <t>Table15</t>
  </si>
  <si>
    <t>Table15b</t>
  </si>
  <si>
    <t>Table16</t>
  </si>
  <si>
    <t>Table16b</t>
  </si>
  <si>
    <t>Table17</t>
  </si>
  <si>
    <t>Table17b</t>
  </si>
  <si>
    <t>Table18</t>
  </si>
  <si>
    <t>Table18b</t>
  </si>
  <si>
    <t>Table19</t>
  </si>
  <si>
    <t>Average Age for Category B Test Passes by Gender – Northern Ireland (2012-2019) (car)</t>
  </si>
  <si>
    <t>Average Age for Category A Test Passes by Gender – Northern Ireland (2012-2019) (On-Road Motorcycle)</t>
  </si>
  <si>
    <t>Average Attempt Number for Category B Test Passes by Age and Gender – Northern Ireland (2012-2019)</t>
  </si>
  <si>
    <t>Average Attempt Number for Category A Test Passes by Age and Gender – Northern Ireland (2012-2019) (On-Road Motorcycle)</t>
  </si>
  <si>
    <t>Pass Rates for First Category B Test by Age and Gender – NI (2012-2019)</t>
  </si>
  <si>
    <t>Pass Rates for First Category A Test by Age and Gender – Northern Ireland (2012-2019) (On-Road Motorcycle)</t>
  </si>
  <si>
    <t>Overall Pass Rates for Category B Test by Age and Gender – NI (2012-2019)</t>
  </si>
  <si>
    <t>Overall Pass Rates for Category A Test by Age and Gender – Northern Ireland (2012-2019) (On-Road Motorcycle)</t>
  </si>
  <si>
    <t>Duration between issue of provisional driving licence and date of category B practical driving test pass, by age and gender – NI (2015-2019)</t>
  </si>
  <si>
    <t>Driving faults by fault group and gender, Northern Ireland 2015-2019</t>
  </si>
  <si>
    <t>Driving Faults by Fault Group and Gender - Northern Ireland (2015-2019) (On-Road Motorcycle)</t>
  </si>
  <si>
    <t>Serious faults by fault group and gender, Northern Ireland 2016-2019</t>
  </si>
  <si>
    <t>Serious Faults by Fault Group and Gender - Northern Ireland (2015-2019) (On-Road Motorcycle)</t>
  </si>
  <si>
    <t>Dangerous faults by fault group and gender, Northern Ireland 2016-2019</t>
  </si>
  <si>
    <t>Table23</t>
  </si>
  <si>
    <t>Table24</t>
  </si>
  <si>
    <t>Table25</t>
  </si>
  <si>
    <t>Table26</t>
  </si>
  <si>
    <t>Table27</t>
  </si>
  <si>
    <t>Table28</t>
  </si>
  <si>
    <t>Table29</t>
  </si>
  <si>
    <t>Table30</t>
  </si>
  <si>
    <t>Table31</t>
  </si>
  <si>
    <t>Table32</t>
  </si>
  <si>
    <t>Table33</t>
  </si>
  <si>
    <t>Table34</t>
  </si>
  <si>
    <t>Table35</t>
  </si>
  <si>
    <t>Table36</t>
  </si>
  <si>
    <t>Table37</t>
  </si>
  <si>
    <t>Table38</t>
  </si>
  <si>
    <t>Table39</t>
  </si>
  <si>
    <t>Table40</t>
  </si>
  <si>
    <t>Awareness of the GDL Scheme by gender and driver status (with 95% Confidence Range), Continuous Household Survey 2018/19 - 2019/20</t>
  </si>
  <si>
    <t>Awareness of the GDL Scheme by urban/rural location (with 95% Confidence Range), Continuous Household Survey 2018/19 - 2019/20</t>
  </si>
  <si>
    <t>Awareness of Specific elements in the new GDL scheme, Continuous Household Survey 2018/19 - 2019/20</t>
  </si>
  <si>
    <t>Proportion of respondents that think newly qualified drivers will follow the new rules, by gender and age Continuous Household Survey 2018/19 - 2019/20</t>
  </si>
  <si>
    <t>Who respondents think will influence newly qualified drivers to follow the new rules, by gender and age Continuous Household Survey 2018/19 - 2019/20</t>
  </si>
  <si>
    <t>Awareness of Specific elements in the new GDL scheme, by gender Continuous Household Survey 2019/20</t>
  </si>
  <si>
    <t>Table 20</t>
  </si>
  <si>
    <t>Table 21</t>
  </si>
  <si>
    <t>Table 22</t>
  </si>
  <si>
    <t>Proportion responsible: % difference between 2015-2019 and 2012-2016</t>
  </si>
  <si>
    <t>S: There is a statistical difference in proportions in 2019/20 compared to 2018/10</t>
  </si>
  <si>
    <t>One or more of these</t>
  </si>
  <si>
    <t>KSIs resulting from collisions involving drivers aged 17-23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</si>
</sst>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34" x14ac:knownFonts="1">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1"/>
      <color rgb="FF000000"/>
      <name val="Arial"/>
      <family val="2"/>
    </font>
    <font>
      <sz val="11"/>
      <color rgb="FF000000"/>
      <name val="Arial"/>
      <family val="2"/>
    </font>
    <font>
      <sz val="9"/>
      <color theme="1"/>
      <name val="Arial"/>
      <family val="2"/>
    </font>
    <font>
      <u/>
      <sz val="11"/>
      <color theme="10"/>
      <name val="Calibri"/>
      <family val="2"/>
      <scheme val="minor"/>
    </font>
    <font>
      <b/>
      <sz val="11"/>
      <name val="Calibri"/>
      <family val="2"/>
      <scheme val="minor"/>
    </font>
    <font>
      <sz val="11"/>
      <color rgb="FFFFFFFF"/>
      <name val="Arial"/>
      <family val="2"/>
    </font>
    <font>
      <sz val="8"/>
      <color theme="1"/>
      <name val="Arial"/>
      <family val="2"/>
    </font>
    <font>
      <b/>
      <u/>
      <sz val="16"/>
      <color theme="1"/>
      <name val="Calibri"/>
      <family val="2"/>
      <scheme val="minor"/>
    </font>
    <font>
      <b/>
      <sz val="11"/>
      <color rgb="FF000000"/>
      <name val="Calibri"/>
      <family val="2"/>
      <scheme val="minor"/>
    </font>
    <font>
      <sz val="11"/>
      <color rgb="FF000000"/>
      <name val="Calibri"/>
      <family val="2"/>
      <scheme val="minor"/>
    </font>
    <font>
      <sz val="9"/>
      <color rgb="FF000000"/>
      <name val="Arial"/>
      <family val="2"/>
    </font>
    <font>
      <b/>
      <u/>
      <sz val="20"/>
      <color theme="1"/>
      <name val="Calibri"/>
      <family val="2"/>
      <scheme val="minor"/>
    </font>
    <font>
      <sz val="11"/>
      <color theme="1"/>
      <name val="Calibri"/>
      <family val="2"/>
      <scheme val="minor"/>
    </font>
    <font>
      <sz val="11"/>
      <name val="Arial"/>
      <family val="2"/>
    </font>
    <font>
      <vertAlign val="superscript"/>
      <sz val="11"/>
      <name val="Arial"/>
      <family val="2"/>
    </font>
    <font>
      <sz val="11"/>
      <color theme="0"/>
      <name val="Calibri"/>
      <family val="2"/>
      <scheme val="minor"/>
    </font>
    <font>
      <b/>
      <sz val="11"/>
      <color theme="0"/>
      <name val="Arial"/>
      <family val="2"/>
    </font>
    <font>
      <sz val="11"/>
      <color theme="0"/>
      <name val="Arial"/>
      <family val="2"/>
    </font>
    <font>
      <sz val="10"/>
      <name val="Arial"/>
      <family val="2"/>
    </font>
    <font>
      <b/>
      <sz val="9"/>
      <color indexed="8"/>
      <name val="Arial"/>
      <family val="2"/>
    </font>
    <font>
      <b/>
      <sz val="11"/>
      <name val="Arial"/>
      <family val="2"/>
    </font>
    <font>
      <sz val="8"/>
      <color rgb="FF000000"/>
      <name val="Arial"/>
      <family val="2"/>
    </font>
    <font>
      <sz val="9"/>
      <color rgb="FF000000"/>
      <name val="Calibri"/>
      <family val="2"/>
      <scheme val="minor"/>
    </font>
    <font>
      <sz val="11"/>
      <color indexed="8"/>
      <name val="Arial"/>
      <family val="2"/>
    </font>
    <font>
      <sz val="9"/>
      <color theme="1"/>
      <name val="Calibri"/>
      <family val="2"/>
      <scheme val="minor"/>
    </font>
    <font>
      <sz val="8"/>
      <color rgb="FF000000"/>
      <name val="Calibri"/>
      <family val="2"/>
      <scheme val="minor"/>
    </font>
    <font>
      <sz val="10"/>
      <color rgb="FF000000"/>
      <name val="Calibri"/>
      <family val="2"/>
      <scheme val="minor"/>
    </font>
    <font>
      <sz val="8"/>
      <color theme="1"/>
      <name val="Calibri"/>
      <family val="2"/>
      <scheme val="minor"/>
    </font>
    <font>
      <sz val="11"/>
      <name val="Calibri"/>
      <family val="2"/>
      <scheme val="minor"/>
    </font>
    <font>
      <u/>
      <sz val="11"/>
      <color rgb="FF050F84"/>
      <name val="Calibri"/>
      <family val="2"/>
      <scheme val="minor"/>
    </font>
  </fonts>
  <fills count="16">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rgb="FFBFBFBF"/>
        <bgColor indexed="64"/>
      </patternFill>
    </fill>
    <fill>
      <patternFill patternType="solid">
        <fgColor rgb="FF632523"/>
        <bgColor indexed="64"/>
      </patternFill>
    </fill>
    <fill>
      <patternFill patternType="solid">
        <fgColor rgb="FF963634"/>
        <bgColor indexed="64"/>
      </patternFill>
    </fill>
    <fill>
      <patternFill patternType="solid">
        <fgColor rgb="FFE6B8B7"/>
        <bgColor indexed="64"/>
      </patternFill>
    </fill>
    <fill>
      <patternFill patternType="solid">
        <fgColor rgb="FFF2DCD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96563"/>
        <bgColor indexed="64"/>
      </patternFill>
    </fill>
    <fill>
      <patternFill patternType="solid">
        <fgColor rgb="FFCD6F6D"/>
        <bgColor indexed="64"/>
      </patternFill>
    </fill>
    <fill>
      <patternFill patternType="solid">
        <fgColor rgb="FFD0CECE"/>
        <bgColor indexed="64"/>
      </patternFill>
    </fill>
  </fills>
  <borders count="44">
    <border>
      <left/>
      <right/>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rgb="FF000000"/>
      </right>
      <top style="medium">
        <color indexed="64"/>
      </top>
      <bottom/>
      <diagonal/>
    </border>
    <border>
      <left style="medium">
        <color indexed="64"/>
      </left>
      <right style="medium">
        <color indexed="64"/>
      </right>
      <top/>
      <bottom/>
      <diagonal/>
    </border>
    <border>
      <left style="medium">
        <color rgb="FF000000"/>
      </left>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0000"/>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s>
  <cellStyleXfs count="5">
    <xf numFmtId="0" fontId="0" fillId="0" borderId="0"/>
    <xf numFmtId="0" fontId="7" fillId="0" borderId="0" applyNumberFormat="0" applyFill="0" applyBorder="0" applyAlignment="0" applyProtection="0"/>
    <xf numFmtId="9" fontId="16" fillId="0" borderId="0" applyFont="0" applyFill="0" applyBorder="0" applyAlignment="0" applyProtection="0"/>
    <xf numFmtId="0" fontId="22" fillId="0" borderId="0"/>
    <xf numFmtId="0" fontId="22" fillId="0" borderId="0"/>
  </cellStyleXfs>
  <cellXfs count="706">
    <xf numFmtId="0" fontId="0" fillId="0" borderId="0" xfId="0"/>
    <xf numFmtId="0" fontId="2" fillId="0" borderId="0" xfId="0" applyFont="1"/>
    <xf numFmtId="0" fontId="5" fillId="0" borderId="0" xfId="0" applyFont="1" applyAlignment="1">
      <alignment horizontal="center" vertical="center"/>
    </xf>
    <xf numFmtId="9" fontId="5" fillId="3" borderId="0" xfId="0" applyNumberFormat="1" applyFont="1" applyFill="1" applyAlignment="1">
      <alignment horizontal="center" vertical="center"/>
    </xf>
    <xf numFmtId="9" fontId="5" fillId="0" borderId="0" xfId="0" applyNumberFormat="1" applyFont="1" applyAlignment="1">
      <alignment horizontal="center" vertical="center"/>
    </xf>
    <xf numFmtId="0" fontId="5" fillId="2" borderId="0" xfId="0" applyFont="1" applyFill="1" applyAlignment="1">
      <alignment horizontal="center" vertical="center"/>
    </xf>
    <xf numFmtId="9" fontId="5" fillId="2" borderId="0" xfId="0" applyNumberFormat="1" applyFont="1" applyFill="1" applyAlignment="1">
      <alignment horizontal="center" vertical="center"/>
    </xf>
    <xf numFmtId="0" fontId="5" fillId="0" borderId="5" xfId="0" applyFont="1" applyBorder="1" applyAlignment="1">
      <alignment horizontal="center" vertical="center"/>
    </xf>
    <xf numFmtId="0" fontId="6" fillId="0" borderId="0" xfId="0" applyFont="1" applyAlignment="1">
      <alignment vertical="center"/>
    </xf>
    <xf numFmtId="0" fontId="7" fillId="0" borderId="0" xfId="1"/>
    <xf numFmtId="0" fontId="6" fillId="0" borderId="0" xfId="0" applyFont="1"/>
    <xf numFmtId="0" fontId="4" fillId="0" borderId="0" xfId="0" applyFont="1"/>
    <xf numFmtId="0" fontId="5" fillId="4" borderId="3" xfId="0" applyFont="1" applyFill="1" applyBorder="1" applyAlignment="1">
      <alignment horizontal="center" vertical="center"/>
    </xf>
    <xf numFmtId="0" fontId="5" fillId="4" borderId="3" xfId="0" applyFont="1" applyFill="1" applyBorder="1" applyAlignment="1">
      <alignment horizontal="center" vertical="center" wrapText="1"/>
    </xf>
    <xf numFmtId="0" fontId="5" fillId="3" borderId="0" xfId="0" applyFont="1" applyFill="1" applyAlignment="1">
      <alignment vertical="center"/>
    </xf>
    <xf numFmtId="0" fontId="5" fillId="3" borderId="0" xfId="0" applyFont="1" applyFill="1" applyAlignment="1">
      <alignment horizontal="center" vertical="center"/>
    </xf>
    <xf numFmtId="0" fontId="5" fillId="2" borderId="0" xfId="0" applyFont="1" applyFill="1" applyAlignment="1">
      <alignment vertical="center"/>
    </xf>
    <xf numFmtId="0" fontId="4" fillId="2" borderId="1" xfId="0" applyFont="1" applyFill="1" applyBorder="1" applyAlignment="1">
      <alignment horizontal="center" vertical="center"/>
    </xf>
    <xf numFmtId="9" fontId="4" fillId="2" borderId="1" xfId="0" applyNumberFormat="1" applyFont="1" applyFill="1" applyBorder="1" applyAlignment="1">
      <alignment horizontal="center" vertical="center"/>
    </xf>
    <xf numFmtId="0" fontId="1" fillId="0" borderId="0" xfId="0" applyFont="1"/>
    <xf numFmtId="0" fontId="5" fillId="4" borderId="0" xfId="0" applyFont="1" applyFill="1" applyAlignment="1">
      <alignment horizontal="center" vertical="center"/>
    </xf>
    <xf numFmtId="0" fontId="4" fillId="2" borderId="1" xfId="0" applyFont="1" applyFill="1" applyBorder="1" applyAlignment="1">
      <alignment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5" fillId="8" borderId="13" xfId="0" applyFont="1" applyFill="1" applyBorder="1" applyAlignment="1">
      <alignment horizontal="center" vertical="center"/>
    </xf>
    <xf numFmtId="0" fontId="0" fillId="0" borderId="13" xfId="0" applyBorder="1"/>
    <xf numFmtId="0" fontId="5" fillId="7" borderId="13" xfId="0" applyFont="1" applyFill="1" applyBorder="1" applyAlignment="1">
      <alignment horizontal="center" vertical="center"/>
    </xf>
    <xf numFmtId="0" fontId="9" fillId="6" borderId="13" xfId="0" applyFont="1" applyFill="1" applyBorder="1" applyAlignment="1">
      <alignment horizontal="center" vertical="center"/>
    </xf>
    <xf numFmtId="0" fontId="9" fillId="5" borderId="13"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4" borderId="3" xfId="0" applyFont="1" applyFill="1" applyBorder="1" applyAlignment="1">
      <alignment horizontal="right" vertical="center"/>
    </xf>
    <xf numFmtId="0" fontId="4" fillId="4" borderId="2" xfId="0" applyFont="1" applyFill="1" applyBorder="1" applyAlignment="1">
      <alignment vertical="center" wrapText="1"/>
    </xf>
    <xf numFmtId="0" fontId="4" fillId="4" borderId="5" xfId="0" applyFont="1" applyFill="1" applyBorder="1" applyAlignment="1">
      <alignment horizontal="center" vertical="center"/>
    </xf>
    <xf numFmtId="0" fontId="10" fillId="0" borderId="0" xfId="0" applyFont="1"/>
    <xf numFmtId="0" fontId="4" fillId="2" borderId="3" xfId="0" applyFont="1" applyFill="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14" fillId="0" borderId="0" xfId="0" applyFont="1"/>
    <xf numFmtId="0" fontId="10" fillId="0" borderId="0" xfId="0" applyFont="1" applyAlignment="1">
      <alignment vertical="center"/>
    </xf>
    <xf numFmtId="0" fontId="4" fillId="2" borderId="1" xfId="0" applyFont="1" applyFill="1" applyBorder="1" applyAlignment="1">
      <alignment horizontal="center" vertical="center" wrapText="1"/>
    </xf>
    <xf numFmtId="0" fontId="4" fillId="0" borderId="0" xfId="0" applyFont="1" applyAlignment="1">
      <alignment vertical="center"/>
    </xf>
    <xf numFmtId="0" fontId="5" fillId="2" borderId="3" xfId="0" applyFont="1" applyFill="1" applyBorder="1" applyAlignment="1">
      <alignment horizontal="center" vertical="center" wrapText="1"/>
    </xf>
    <xf numFmtId="0" fontId="4" fillId="2" borderId="12"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17"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17" xfId="0" applyFont="1" applyFill="1" applyBorder="1" applyAlignment="1">
      <alignment horizontal="center" vertical="center"/>
    </xf>
    <xf numFmtId="0" fontId="4" fillId="2" borderId="9" xfId="0" applyFont="1" applyFill="1" applyBorder="1" applyAlignment="1">
      <alignment vertical="center"/>
    </xf>
    <xf numFmtId="0" fontId="5" fillId="0" borderId="0"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9" fontId="5" fillId="2" borderId="0" xfId="0" applyNumberFormat="1" applyFont="1" applyFill="1" applyBorder="1" applyAlignment="1">
      <alignment horizontal="center" vertical="center"/>
    </xf>
    <xf numFmtId="0" fontId="17" fillId="10" borderId="4" xfId="0" applyFont="1" applyFill="1" applyBorder="1" applyAlignment="1">
      <alignment horizontal="center" vertical="top" wrapText="1"/>
    </xf>
    <xf numFmtId="0" fontId="17" fillId="9" borderId="0" xfId="0" applyFont="1" applyFill="1" applyBorder="1" applyAlignment="1">
      <alignment horizontal="center"/>
    </xf>
    <xf numFmtId="9" fontId="17" fillId="9" borderId="0" xfId="2" applyFont="1" applyFill="1" applyBorder="1" applyAlignment="1">
      <alignment horizontal="center"/>
    </xf>
    <xf numFmtId="0" fontId="17" fillId="0" borderId="0" xfId="0" applyFont="1" applyBorder="1" applyAlignment="1">
      <alignment horizontal="center"/>
    </xf>
    <xf numFmtId="9" fontId="17" fillId="0" borderId="0" xfId="2" applyFont="1" applyBorder="1" applyAlignment="1">
      <alignment horizontal="center"/>
    </xf>
    <xf numFmtId="9" fontId="5" fillId="2" borderId="0" xfId="2" applyFont="1" applyFill="1" applyAlignment="1">
      <alignment horizontal="center" vertical="center"/>
    </xf>
    <xf numFmtId="9" fontId="5" fillId="3" borderId="0" xfId="2" applyFont="1" applyFill="1" applyAlignment="1">
      <alignment horizontal="center" vertical="center"/>
    </xf>
    <xf numFmtId="0" fontId="4" fillId="0" borderId="3" xfId="0" applyFont="1" applyFill="1" applyBorder="1" applyAlignment="1">
      <alignment horizontal="center" vertical="center" wrapText="1"/>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2" borderId="1" xfId="0" applyFont="1" applyFill="1" applyBorder="1" applyAlignment="1">
      <alignment horizontal="center" vertical="center"/>
    </xf>
    <xf numFmtId="9" fontId="19" fillId="0" borderId="0" xfId="0" applyNumberFormat="1" applyFont="1"/>
    <xf numFmtId="0" fontId="20" fillId="0" borderId="3" xfId="0" applyFont="1" applyFill="1" applyBorder="1" applyAlignment="1">
      <alignment horizontal="center" vertical="center" wrapText="1"/>
    </xf>
    <xf numFmtId="0" fontId="5" fillId="4" borderId="8" xfId="0" applyFont="1" applyFill="1" applyBorder="1" applyAlignment="1">
      <alignment vertical="center" wrapText="1"/>
    </xf>
    <xf numFmtId="0" fontId="19" fillId="0" borderId="0" xfId="0" applyFont="1"/>
    <xf numFmtId="0" fontId="0" fillId="0" borderId="0" xfId="0" applyFill="1"/>
    <xf numFmtId="0" fontId="2" fillId="10" borderId="1" xfId="0" applyFont="1" applyFill="1" applyBorder="1" applyAlignment="1">
      <alignment horizontal="center"/>
    </xf>
    <xf numFmtId="9" fontId="5" fillId="0" borderId="0" xfId="0" applyNumberFormat="1" applyFont="1" applyBorder="1" applyAlignment="1">
      <alignment horizontal="center" vertical="center"/>
    </xf>
    <xf numFmtId="0" fontId="5" fillId="2" borderId="18" xfId="0" applyFont="1" applyFill="1" applyBorder="1" applyAlignment="1">
      <alignment horizontal="center" vertical="center"/>
    </xf>
    <xf numFmtId="1" fontId="5" fillId="2" borderId="0" xfId="0" applyNumberFormat="1" applyFont="1" applyFill="1" applyBorder="1" applyAlignment="1">
      <alignment horizontal="center" vertical="center"/>
    </xf>
    <xf numFmtId="9" fontId="5" fillId="2" borderId="17" xfId="0" applyNumberFormat="1" applyFont="1" applyFill="1" applyBorder="1" applyAlignment="1">
      <alignment horizontal="center" vertical="center"/>
    </xf>
    <xf numFmtId="0" fontId="5" fillId="0" borderId="18" xfId="0" applyFont="1" applyBorder="1" applyAlignment="1">
      <alignment horizontal="center" vertical="center"/>
    </xf>
    <xf numFmtId="1" fontId="5" fillId="0" borderId="0" xfId="0" applyNumberFormat="1" applyFont="1" applyBorder="1" applyAlignment="1">
      <alignment horizontal="center" vertical="center"/>
    </xf>
    <xf numFmtId="9" fontId="5" fillId="0" borderId="17" xfId="0" applyNumberFormat="1" applyFont="1" applyBorder="1" applyAlignment="1">
      <alignment horizontal="center" vertical="center"/>
    </xf>
    <xf numFmtId="0" fontId="5" fillId="2" borderId="23" xfId="0" applyFont="1" applyFill="1" applyBorder="1" applyAlignment="1">
      <alignment vertical="center"/>
    </xf>
    <xf numFmtId="0" fontId="5" fillId="0" borderId="23" xfId="0" applyFont="1" applyBorder="1" applyAlignment="1">
      <alignment vertical="center"/>
    </xf>
    <xf numFmtId="0" fontId="4" fillId="4" borderId="16" xfId="0" applyFont="1" applyFill="1" applyBorder="1" applyAlignment="1">
      <alignment horizontal="right" vertical="center"/>
    </xf>
    <xf numFmtId="0" fontId="4" fillId="4" borderId="12" xfId="0" applyFont="1" applyFill="1" applyBorder="1" applyAlignment="1">
      <alignment horizontal="center" vertical="center"/>
    </xf>
    <xf numFmtId="0" fontId="5" fillId="0" borderId="16" xfId="0" applyFont="1" applyBorder="1" applyAlignment="1">
      <alignment horizontal="center" vertical="center"/>
    </xf>
    <xf numFmtId="0" fontId="5" fillId="2" borderId="0" xfId="0" applyFont="1" applyFill="1" applyAlignment="1">
      <alignment horizontal="left" vertical="center"/>
    </xf>
    <xf numFmtId="0" fontId="5" fillId="0" borderId="0" xfId="0" applyFont="1" applyAlignment="1">
      <alignment horizontal="left" vertical="center"/>
    </xf>
    <xf numFmtId="0" fontId="4" fillId="2" borderId="10" xfId="0" applyFont="1" applyFill="1" applyBorder="1" applyAlignment="1">
      <alignment horizontal="center" vertical="center"/>
    </xf>
    <xf numFmtId="0" fontId="4" fillId="2" borderId="25" xfId="0" applyFont="1" applyFill="1" applyBorder="1" applyAlignment="1">
      <alignment horizontal="center" vertical="center" wrapText="1"/>
    </xf>
    <xf numFmtId="0" fontId="4" fillId="2" borderId="3" xfId="0" applyFont="1" applyFill="1" applyBorder="1" applyAlignment="1">
      <alignment horizontal="center" vertical="center" wrapText="1"/>
    </xf>
    <xf numFmtId="9" fontId="4" fillId="2" borderId="3" xfId="2" applyFont="1" applyFill="1" applyBorder="1" applyAlignment="1">
      <alignment horizontal="center" vertical="center" wrapText="1"/>
    </xf>
    <xf numFmtId="164" fontId="4" fillId="2" borderId="25" xfId="0" applyNumberFormat="1" applyFont="1" applyFill="1" applyBorder="1" applyAlignment="1">
      <alignment horizontal="center" vertical="center" wrapText="1"/>
    </xf>
    <xf numFmtId="9" fontId="5" fillId="2" borderId="0" xfId="2" applyFont="1" applyFill="1" applyBorder="1" applyAlignment="1">
      <alignment horizontal="center" vertical="center"/>
    </xf>
    <xf numFmtId="0" fontId="5" fillId="3" borderId="0" xfId="0" applyFont="1" applyFill="1" applyBorder="1" applyAlignment="1">
      <alignment horizontal="center" vertical="center"/>
    </xf>
    <xf numFmtId="9" fontId="5" fillId="3" borderId="0" xfId="2" applyFont="1" applyFill="1" applyBorder="1" applyAlignment="1">
      <alignment horizontal="center" vertical="center"/>
    </xf>
    <xf numFmtId="0" fontId="4" fillId="0" borderId="0" xfId="0" applyFont="1" applyFill="1" applyBorder="1" applyAlignment="1">
      <alignment horizontal="left" vertical="center"/>
    </xf>
    <xf numFmtId="1" fontId="19" fillId="0" borderId="0" xfId="0" applyNumberFormat="1" applyFont="1"/>
    <xf numFmtId="1" fontId="5" fillId="2" borderId="17" xfId="0" applyNumberFormat="1" applyFont="1" applyFill="1" applyBorder="1" applyAlignment="1">
      <alignment horizontal="center" vertical="center"/>
    </xf>
    <xf numFmtId="1" fontId="21" fillId="3" borderId="0" xfId="0" applyNumberFormat="1" applyFont="1" applyFill="1" applyBorder="1" applyAlignment="1">
      <alignment horizontal="center" vertical="center"/>
    </xf>
    <xf numFmtId="0" fontId="23" fillId="0" borderId="0" xfId="3" applyFont="1" applyBorder="1" applyAlignment="1">
      <alignment horizontal="left" vertical="top" wrapText="1"/>
    </xf>
    <xf numFmtId="0" fontId="0" fillId="0" borderId="0" xfId="0" applyFill="1" applyBorder="1"/>
    <xf numFmtId="9" fontId="13" fillId="0" borderId="0" xfId="0" applyNumberFormat="1" applyFont="1" applyFill="1" applyBorder="1" applyAlignment="1">
      <alignment horizontal="center" vertical="center"/>
    </xf>
    <xf numFmtId="0" fontId="20" fillId="0" borderId="0" xfId="0" applyFont="1" applyFill="1" applyBorder="1" applyAlignment="1">
      <alignment horizontal="center" vertical="center" wrapText="1"/>
    </xf>
    <xf numFmtId="0" fontId="19" fillId="0" borderId="0" xfId="0" applyFont="1" applyFill="1" applyBorder="1"/>
    <xf numFmtId="1" fontId="19" fillId="0" borderId="0" xfId="0" applyNumberFormat="1" applyFont="1" applyFill="1" applyBorder="1"/>
    <xf numFmtId="0" fontId="20" fillId="0" borderId="0" xfId="0" applyFont="1" applyFill="1" applyBorder="1" applyAlignment="1">
      <alignment horizontal="center" vertical="center"/>
    </xf>
    <xf numFmtId="0" fontId="5" fillId="9" borderId="0" xfId="0" applyFont="1" applyFill="1" applyAlignment="1">
      <alignment horizontal="center" vertical="center"/>
    </xf>
    <xf numFmtId="9" fontId="4" fillId="3" borderId="0" xfId="0" applyNumberFormat="1" applyFont="1" applyFill="1" applyBorder="1" applyAlignment="1">
      <alignment horizontal="center" vertical="center"/>
    </xf>
    <xf numFmtId="0" fontId="4" fillId="2" borderId="0" xfId="0" applyFont="1" applyFill="1" applyAlignment="1">
      <alignment vertical="center"/>
    </xf>
    <xf numFmtId="9" fontId="4" fillId="2" borderId="0" xfId="0" applyNumberFormat="1" applyFont="1" applyFill="1" applyAlignment="1">
      <alignment horizontal="center" vertical="center"/>
    </xf>
    <xf numFmtId="0" fontId="4" fillId="3" borderId="1" xfId="0" applyFont="1" applyFill="1" applyBorder="1" applyAlignment="1">
      <alignment vertical="center"/>
    </xf>
    <xf numFmtId="9" fontId="4" fillId="3" borderId="1" xfId="0" applyNumberFormat="1" applyFont="1" applyFill="1" applyBorder="1" applyAlignment="1">
      <alignment horizontal="center" vertical="center"/>
    </xf>
    <xf numFmtId="0" fontId="3" fillId="0" borderId="0" xfId="0" applyFont="1"/>
    <xf numFmtId="164" fontId="17" fillId="9" borderId="0" xfId="0" applyNumberFormat="1" applyFont="1" applyFill="1" applyBorder="1" applyAlignment="1">
      <alignment horizontal="center"/>
    </xf>
    <xf numFmtId="164" fontId="17" fillId="0" borderId="0" xfId="0" applyNumberFormat="1" applyFont="1" applyBorder="1" applyAlignment="1">
      <alignment horizontal="center"/>
    </xf>
    <xf numFmtId="0" fontId="3" fillId="0" borderId="0" xfId="0" applyFont="1" applyAlignment="1">
      <alignment horizontal="center" vertical="center"/>
    </xf>
    <xf numFmtId="9" fontId="3" fillId="0" borderId="0" xfId="2" applyFont="1" applyAlignment="1">
      <alignment horizontal="center"/>
    </xf>
    <xf numFmtId="3" fontId="5" fillId="2" borderId="18" xfId="0" applyNumberFormat="1" applyFont="1" applyFill="1" applyBorder="1" applyAlignment="1">
      <alignment horizontal="center" vertical="center"/>
    </xf>
    <xf numFmtId="0" fontId="25" fillId="0" borderId="0" xfId="0" applyFont="1" applyAlignment="1">
      <alignment vertical="center"/>
    </xf>
    <xf numFmtId="0" fontId="5" fillId="3" borderId="0" xfId="0" applyFont="1" applyFill="1" applyAlignment="1">
      <alignment horizontal="center" vertical="center"/>
    </xf>
    <xf numFmtId="0" fontId="5" fillId="2" borderId="0" xfId="0" applyFont="1" applyFill="1" applyAlignment="1">
      <alignment horizontal="center" vertical="center"/>
    </xf>
    <xf numFmtId="0" fontId="4" fillId="2" borderId="3" xfId="0" applyFont="1" applyFill="1" applyBorder="1" applyAlignment="1">
      <alignment horizontal="center" vertical="center" wrapText="1"/>
    </xf>
    <xf numFmtId="9" fontId="5" fillId="0" borderId="33" xfId="0" applyNumberFormat="1" applyFont="1" applyBorder="1" applyAlignment="1">
      <alignment horizontal="center" vertical="center"/>
    </xf>
    <xf numFmtId="9" fontId="5" fillId="3" borderId="17" xfId="0" applyNumberFormat="1" applyFont="1" applyFill="1" applyBorder="1" applyAlignment="1">
      <alignment horizontal="center" vertical="center"/>
    </xf>
    <xf numFmtId="9" fontId="5" fillId="0" borderId="3" xfId="0" applyNumberFormat="1" applyFont="1" applyBorder="1" applyAlignment="1">
      <alignment horizontal="center" vertical="center"/>
    </xf>
    <xf numFmtId="9" fontId="5" fillId="0" borderId="12" xfId="0" applyNumberFormat="1" applyFont="1" applyBorder="1" applyAlignment="1">
      <alignment horizontal="center" vertical="center"/>
    </xf>
    <xf numFmtId="164" fontId="4" fillId="2" borderId="1" xfId="0" applyNumberFormat="1" applyFont="1" applyFill="1" applyBorder="1" applyAlignment="1">
      <alignment horizontal="center" vertical="center" wrapText="1"/>
    </xf>
    <xf numFmtId="0" fontId="5" fillId="3" borderId="0" xfId="0" applyFont="1" applyFill="1" applyAlignment="1">
      <alignment vertical="center" wrapText="1"/>
    </xf>
    <xf numFmtId="0" fontId="5" fillId="2" borderId="0" xfId="0" applyFont="1" applyFill="1" applyAlignment="1">
      <alignment vertical="center" wrapText="1"/>
    </xf>
    <xf numFmtId="0" fontId="4" fillId="3" borderId="3" xfId="0" applyFont="1" applyFill="1" applyBorder="1" applyAlignment="1">
      <alignment horizontal="right" vertical="center" wrapText="1"/>
    </xf>
    <xf numFmtId="0" fontId="4" fillId="2" borderId="12" xfId="0" applyFont="1" applyFill="1" applyBorder="1" applyAlignment="1">
      <alignment horizontal="center" vertical="center" wrapText="1"/>
    </xf>
    <xf numFmtId="0" fontId="4" fillId="3" borderId="1" xfId="0" applyFont="1" applyFill="1" applyBorder="1" applyAlignment="1">
      <alignment horizontal="right" vertical="center"/>
    </xf>
    <xf numFmtId="9" fontId="5" fillId="12" borderId="31" xfId="0" applyNumberFormat="1" applyFont="1" applyFill="1" applyBorder="1" applyAlignment="1">
      <alignment horizontal="center" vertical="center"/>
    </xf>
    <xf numFmtId="9" fontId="3" fillId="12" borderId="31" xfId="2" applyFont="1" applyFill="1" applyBorder="1" applyAlignment="1">
      <alignment horizontal="center" vertical="center"/>
    </xf>
    <xf numFmtId="9" fontId="5" fillId="11" borderId="30" xfId="0" applyNumberFormat="1" applyFont="1" applyFill="1" applyBorder="1" applyAlignment="1">
      <alignment horizontal="center" vertical="center"/>
    </xf>
    <xf numFmtId="9" fontId="5" fillId="11" borderId="33" xfId="0" applyNumberFormat="1" applyFont="1" applyFill="1" applyBorder="1" applyAlignment="1">
      <alignment horizontal="center" vertical="center"/>
    </xf>
    <xf numFmtId="9" fontId="3" fillId="11" borderId="33" xfId="2" applyFont="1" applyFill="1" applyBorder="1" applyAlignment="1">
      <alignment horizontal="center" vertical="center"/>
    </xf>
    <xf numFmtId="9" fontId="5" fillId="12" borderId="30" xfId="0" applyNumberFormat="1" applyFont="1" applyFill="1" applyBorder="1" applyAlignment="1">
      <alignment horizontal="center" vertical="center"/>
    </xf>
    <xf numFmtId="9" fontId="5" fillId="12" borderId="33" xfId="0" applyNumberFormat="1" applyFont="1" applyFill="1" applyBorder="1" applyAlignment="1">
      <alignment horizontal="center" vertical="center"/>
    </xf>
    <xf numFmtId="9" fontId="3" fillId="12" borderId="33" xfId="2" applyFont="1" applyFill="1" applyBorder="1" applyAlignment="1">
      <alignment horizontal="center" vertical="center"/>
    </xf>
    <xf numFmtId="9" fontId="5" fillId="11" borderId="29" xfId="0" applyNumberFormat="1" applyFont="1" applyFill="1" applyBorder="1" applyAlignment="1">
      <alignment horizontal="center" vertical="center"/>
    </xf>
    <xf numFmtId="9" fontId="5" fillId="11" borderId="32" xfId="0" applyNumberFormat="1" applyFont="1" applyFill="1" applyBorder="1" applyAlignment="1">
      <alignment horizontal="center" vertical="center"/>
    </xf>
    <xf numFmtId="9" fontId="3" fillId="11" borderId="32" xfId="2" applyFont="1" applyFill="1" applyBorder="1" applyAlignment="1">
      <alignment horizontal="center" vertical="center"/>
    </xf>
    <xf numFmtId="0" fontId="3" fillId="12" borderId="36" xfId="0" applyFont="1" applyFill="1" applyBorder="1"/>
    <xf numFmtId="9" fontId="3" fillId="12" borderId="30" xfId="0" applyNumberFormat="1" applyFont="1" applyFill="1" applyBorder="1" applyAlignment="1">
      <alignment horizontal="center"/>
    </xf>
    <xf numFmtId="9" fontId="3" fillId="12" borderId="33" xfId="0" applyNumberFormat="1" applyFont="1" applyFill="1" applyBorder="1" applyAlignment="1">
      <alignment horizontal="center"/>
    </xf>
    <xf numFmtId="0" fontId="3" fillId="11" borderId="36" xfId="0" applyFont="1" applyFill="1" applyBorder="1"/>
    <xf numFmtId="9" fontId="3" fillId="11" borderId="30" xfId="0" applyNumberFormat="1" applyFont="1" applyFill="1" applyBorder="1" applyAlignment="1">
      <alignment horizontal="center"/>
    </xf>
    <xf numFmtId="9" fontId="3" fillId="11" borderId="33" xfId="0" applyNumberFormat="1" applyFont="1" applyFill="1" applyBorder="1" applyAlignment="1">
      <alignment horizontal="center"/>
    </xf>
    <xf numFmtId="9" fontId="3" fillId="11" borderId="29" xfId="0" applyNumberFormat="1" applyFont="1" applyFill="1" applyBorder="1" applyAlignment="1">
      <alignment horizontal="center"/>
    </xf>
    <xf numFmtId="9" fontId="3" fillId="11" borderId="32" xfId="0" applyNumberFormat="1" applyFont="1" applyFill="1" applyBorder="1" applyAlignment="1">
      <alignment horizontal="center"/>
    </xf>
    <xf numFmtId="0" fontId="4" fillId="2" borderId="1" xfId="0" applyFont="1" applyFill="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wrapText="1"/>
    </xf>
    <xf numFmtId="9" fontId="0" fillId="0" borderId="0" xfId="0" applyNumberFormat="1"/>
    <xf numFmtId="0" fontId="4" fillId="2" borderId="0" xfId="0" applyFont="1" applyFill="1" applyBorder="1" applyAlignment="1">
      <alignment vertical="center" wrapText="1"/>
    </xf>
    <xf numFmtId="0" fontId="4" fillId="2" borderId="3" xfId="0" applyFont="1" applyFill="1" applyBorder="1" applyAlignment="1">
      <alignment vertical="center" wrapText="1"/>
    </xf>
    <xf numFmtId="0" fontId="4" fillId="0" borderId="0" xfId="0" applyFont="1" applyFill="1" applyBorder="1" applyAlignment="1">
      <alignment horizontal="center" vertical="center" wrapText="1"/>
    </xf>
    <xf numFmtId="9" fontId="5" fillId="0" borderId="0" xfId="0" applyNumberFormat="1" applyFont="1" applyFill="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26" fillId="0" borderId="0" xfId="0" applyFont="1" applyAlignment="1">
      <alignment vertical="center"/>
    </xf>
    <xf numFmtId="0" fontId="5" fillId="12" borderId="34" xfId="0" applyFont="1" applyFill="1" applyBorder="1" applyAlignment="1">
      <alignment horizontal="left" vertical="center" wrapText="1"/>
    </xf>
    <xf numFmtId="0" fontId="5" fillId="12" borderId="36" xfId="0" applyFont="1" applyFill="1" applyBorder="1" applyAlignment="1">
      <alignment horizontal="left" vertical="center" wrapText="1"/>
    </xf>
    <xf numFmtId="0" fontId="5" fillId="11" borderId="36" xfId="0" applyFont="1" applyFill="1" applyBorder="1" applyAlignment="1">
      <alignment horizontal="left" vertical="center" wrapText="1"/>
    </xf>
    <xf numFmtId="0" fontId="5" fillId="12" borderId="36" xfId="0" applyFont="1" applyFill="1" applyBorder="1" applyAlignment="1">
      <alignment horizontal="right" vertical="center" wrapText="1"/>
    </xf>
    <xf numFmtId="0" fontId="5" fillId="11" borderId="36" xfId="0" applyFont="1" applyFill="1" applyBorder="1" applyAlignment="1">
      <alignment horizontal="right" vertical="center" wrapText="1"/>
    </xf>
    <xf numFmtId="0" fontId="5" fillId="11" borderId="35" xfId="0" applyFont="1" applyFill="1" applyBorder="1" applyAlignment="1">
      <alignment horizontal="right" vertical="center" wrapText="1"/>
    </xf>
    <xf numFmtId="0" fontId="0" fillId="0" borderId="0" xfId="0" applyFont="1" applyFill="1" applyBorder="1"/>
    <xf numFmtId="0" fontId="3" fillId="12" borderId="34" xfId="0" applyFont="1" applyFill="1" applyBorder="1"/>
    <xf numFmtId="0" fontId="3" fillId="11" borderId="35" xfId="0" applyFont="1" applyFill="1" applyBorder="1"/>
    <xf numFmtId="9" fontId="5" fillId="2" borderId="33" xfId="0" applyNumberFormat="1" applyFont="1" applyFill="1" applyBorder="1" applyAlignment="1">
      <alignment horizontal="center" vertical="center"/>
    </xf>
    <xf numFmtId="9" fontId="5" fillId="0" borderId="5" xfId="0" applyNumberFormat="1" applyFont="1" applyBorder="1" applyAlignment="1">
      <alignment horizontal="center" vertical="center"/>
    </xf>
    <xf numFmtId="9" fontId="5" fillId="0" borderId="32" xfId="0" applyNumberFormat="1" applyFont="1" applyBorder="1" applyAlignment="1">
      <alignment horizontal="center" vertical="center"/>
    </xf>
    <xf numFmtId="164" fontId="19" fillId="0" borderId="0" xfId="0" applyNumberFormat="1" applyFont="1"/>
    <xf numFmtId="0" fontId="5" fillId="3" borderId="0" xfId="0" applyFont="1" applyFill="1" applyAlignment="1">
      <alignment horizontal="center" vertical="center"/>
    </xf>
    <xf numFmtId="0" fontId="5" fillId="2" borderId="0" xfId="0" applyFont="1" applyFill="1" applyBorder="1" applyAlignment="1">
      <alignment horizontal="center" vertical="center"/>
    </xf>
    <xf numFmtId="9" fontId="5" fillId="2" borderId="0" xfId="2" applyNumberFormat="1" applyFont="1" applyFill="1" applyBorder="1" applyAlignment="1">
      <alignment horizontal="center" vertical="center"/>
    </xf>
    <xf numFmtId="0" fontId="4" fillId="0" borderId="13" xfId="0" applyFont="1" applyBorder="1" applyAlignment="1">
      <alignment horizontal="center" vertical="center"/>
    </xf>
    <xf numFmtId="0" fontId="4" fillId="0" borderId="13" xfId="0" applyFont="1" applyFill="1" applyBorder="1" applyAlignment="1">
      <alignment horizontal="center" vertical="center"/>
    </xf>
    <xf numFmtId="0" fontId="5" fillId="0" borderId="13" xfId="0" applyFont="1" applyBorder="1" applyAlignment="1">
      <alignment vertical="center" wrapText="1"/>
    </xf>
    <xf numFmtId="0" fontId="9" fillId="6" borderId="37" xfId="0" applyFont="1" applyFill="1" applyBorder="1" applyAlignment="1">
      <alignment horizontal="center" vertical="center"/>
    </xf>
    <xf numFmtId="0" fontId="5" fillId="7" borderId="37" xfId="0" applyFont="1" applyFill="1" applyBorder="1" applyAlignment="1">
      <alignment horizontal="center" vertical="center"/>
    </xf>
    <xf numFmtId="0" fontId="5" fillId="3" borderId="13" xfId="0" applyFont="1" applyFill="1" applyBorder="1" applyAlignment="1">
      <alignment horizontal="center" vertical="center"/>
    </xf>
    <xf numFmtId="0" fontId="5" fillId="8" borderId="37" xfId="0" applyFont="1" applyFill="1" applyBorder="1" applyAlignment="1">
      <alignment horizontal="center" vertical="center"/>
    </xf>
    <xf numFmtId="0" fontId="4" fillId="0" borderId="13" xfId="0" applyFont="1" applyBorder="1" applyAlignment="1">
      <alignment vertical="center" wrapText="1"/>
    </xf>
    <xf numFmtId="0" fontId="4" fillId="0" borderId="37" xfId="0" applyFont="1" applyBorder="1" applyAlignment="1">
      <alignment horizontal="center" vertical="center"/>
    </xf>
    <xf numFmtId="2" fontId="0" fillId="0" borderId="0" xfId="0" applyNumberFormat="1"/>
    <xf numFmtId="49" fontId="0" fillId="0" borderId="0" xfId="0" applyNumberFormat="1"/>
    <xf numFmtId="0" fontId="4" fillId="2" borderId="1" xfId="0" applyFont="1" applyFill="1" applyBorder="1" applyAlignment="1">
      <alignment horizontal="center" vertical="center"/>
    </xf>
    <xf numFmtId="0" fontId="5" fillId="3"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4" borderId="3" xfId="0" applyFont="1" applyFill="1" applyBorder="1" applyAlignment="1">
      <alignment horizontal="center" vertical="center"/>
    </xf>
    <xf numFmtId="0" fontId="5" fillId="2" borderId="0" xfId="0" applyFont="1" applyFill="1" applyAlignment="1">
      <alignment horizontal="center" vertical="center"/>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2" borderId="1" xfId="0" applyFont="1" applyFill="1" applyBorder="1" applyAlignment="1">
      <alignment horizontal="center" vertical="center" wrapText="1"/>
    </xf>
    <xf numFmtId="0" fontId="5" fillId="2" borderId="18" xfId="0" applyFont="1" applyFill="1" applyBorder="1" applyAlignment="1">
      <alignment vertical="center"/>
    </xf>
    <xf numFmtId="0" fontId="5" fillId="0" borderId="18" xfId="0" applyFont="1" applyBorder="1" applyAlignment="1">
      <alignment vertical="center"/>
    </xf>
    <xf numFmtId="0" fontId="4" fillId="2" borderId="26" xfId="0" applyFont="1" applyFill="1" applyBorder="1" applyAlignment="1">
      <alignment vertical="center"/>
    </xf>
    <xf numFmtId="9" fontId="0" fillId="0" borderId="0" xfId="0" applyNumberFormat="1" applyBorder="1"/>
    <xf numFmtId="0" fontId="5" fillId="0" borderId="0" xfId="0" applyFont="1" applyBorder="1" applyAlignment="1">
      <alignment vertical="center"/>
    </xf>
    <xf numFmtId="0" fontId="4" fillId="2" borderId="11" xfId="0" applyFont="1" applyFill="1" applyBorder="1" applyAlignment="1">
      <alignment vertical="center"/>
    </xf>
    <xf numFmtId="0" fontId="5" fillId="2" borderId="20" xfId="0" applyFont="1" applyFill="1" applyBorder="1" applyAlignment="1">
      <alignment vertical="center"/>
    </xf>
    <xf numFmtId="0" fontId="5" fillId="2" borderId="14" xfId="0" applyFont="1" applyFill="1" applyBorder="1" applyAlignment="1">
      <alignment horizontal="center" vertical="center"/>
    </xf>
    <xf numFmtId="9" fontId="5" fillId="2" borderId="2" xfId="0" applyNumberFormat="1" applyFont="1" applyFill="1" applyBorder="1" applyAlignment="1">
      <alignment horizontal="center" vertical="center"/>
    </xf>
    <xf numFmtId="1" fontId="5" fillId="2" borderId="2" xfId="0" applyNumberFormat="1" applyFont="1" applyFill="1" applyBorder="1" applyAlignment="1">
      <alignment horizontal="center" vertical="center"/>
    </xf>
    <xf numFmtId="9" fontId="5" fillId="2" borderId="19" xfId="0" applyNumberFormat="1" applyFont="1" applyFill="1" applyBorder="1" applyAlignment="1">
      <alignment horizontal="center" vertical="center"/>
    </xf>
    <xf numFmtId="0" fontId="5" fillId="0" borderId="11" xfId="0" applyFont="1" applyBorder="1" applyAlignment="1">
      <alignment vertical="center"/>
    </xf>
    <xf numFmtId="1" fontId="5" fillId="0" borderId="3" xfId="0" applyNumberFormat="1" applyFont="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wrapText="1"/>
    </xf>
    <xf numFmtId="9" fontId="4" fillId="2" borderId="5" xfId="2" applyFont="1" applyFill="1" applyBorder="1" applyAlignment="1">
      <alignment horizontal="center" vertical="center" wrapText="1"/>
    </xf>
    <xf numFmtId="0" fontId="5" fillId="3" borderId="7" xfId="0" applyFont="1" applyFill="1" applyBorder="1" applyAlignment="1">
      <alignment horizontal="center" vertical="center"/>
    </xf>
    <xf numFmtId="9" fontId="5" fillId="3" borderId="7" xfId="2" applyFont="1" applyFill="1" applyBorder="1" applyAlignment="1">
      <alignment horizontal="center" vertical="center"/>
    </xf>
    <xf numFmtId="0" fontId="4" fillId="9" borderId="6" xfId="0" applyFont="1" applyFill="1" applyBorder="1" applyAlignment="1">
      <alignment vertical="center" wrapText="1"/>
    </xf>
    <xf numFmtId="0" fontId="4" fillId="9" borderId="5" xfId="0" applyFont="1" applyFill="1" applyBorder="1" applyAlignment="1">
      <alignment vertical="center" wrapText="1"/>
    </xf>
    <xf numFmtId="9" fontId="4" fillId="2" borderId="1" xfId="2" applyFont="1" applyFill="1" applyBorder="1" applyAlignment="1">
      <alignment horizontal="center" vertical="center" wrapText="1"/>
    </xf>
    <xf numFmtId="0" fontId="5" fillId="3" borderId="2" xfId="0" applyFont="1" applyFill="1" applyBorder="1" applyAlignment="1">
      <alignment horizontal="center" vertical="center"/>
    </xf>
    <xf numFmtId="0" fontId="27" fillId="9" borderId="0" xfId="4" applyFont="1" applyFill="1" applyBorder="1" applyAlignment="1">
      <alignment horizontal="left"/>
    </xf>
    <xf numFmtId="0" fontId="0" fillId="0" borderId="3" xfId="0" applyBorder="1"/>
    <xf numFmtId="10" fontId="0" fillId="0" borderId="0" xfId="0" applyNumberFormat="1"/>
    <xf numFmtId="0" fontId="4" fillId="2" borderId="3" xfId="0" applyFont="1" applyFill="1" applyBorder="1" applyAlignment="1">
      <alignment horizontal="center" vertical="center"/>
    </xf>
    <xf numFmtId="0" fontId="4" fillId="2" borderId="12" xfId="0" applyFont="1" applyFill="1" applyBorder="1" applyAlignment="1">
      <alignment horizontal="center" vertical="center"/>
    </xf>
    <xf numFmtId="0" fontId="17" fillId="10" borderId="4" xfId="0" applyFont="1" applyFill="1" applyBorder="1" applyAlignment="1">
      <alignment horizontal="center" vertical="center" wrapText="1"/>
    </xf>
    <xf numFmtId="1" fontId="5" fillId="3" borderId="2" xfId="0" applyNumberFormat="1" applyFont="1" applyFill="1" applyBorder="1" applyAlignment="1">
      <alignment horizontal="center" vertical="center"/>
    </xf>
    <xf numFmtId="1" fontId="5" fillId="3" borderId="0" xfId="0" applyNumberFormat="1" applyFont="1" applyFill="1" applyBorder="1" applyAlignment="1">
      <alignment horizontal="center" vertical="center"/>
    </xf>
    <xf numFmtId="1" fontId="5" fillId="3" borderId="7" xfId="0" applyNumberFormat="1" applyFont="1" applyFill="1" applyBorder="1" applyAlignment="1">
      <alignment horizontal="center" vertical="center"/>
    </xf>
    <xf numFmtId="0" fontId="4" fillId="2" borderId="1" xfId="0" applyFont="1" applyFill="1" applyBorder="1" applyAlignment="1">
      <alignment horizontal="center" vertical="center"/>
    </xf>
    <xf numFmtId="9" fontId="0" fillId="0" borderId="0" xfId="2" applyFont="1"/>
    <xf numFmtId="1" fontId="4" fillId="2" borderId="1" xfId="0" applyNumberFormat="1" applyFont="1" applyFill="1" applyBorder="1" applyAlignment="1">
      <alignment horizontal="center" vertical="center" wrapText="1"/>
    </xf>
    <xf numFmtId="0" fontId="5" fillId="0" borderId="0" xfId="0" applyFont="1" applyAlignment="1">
      <alignment horizontal="left" vertical="center" indent="1"/>
    </xf>
    <xf numFmtId="0" fontId="5" fillId="2" borderId="0" xfId="0" applyFont="1" applyFill="1" applyAlignment="1">
      <alignment horizontal="left" vertical="center" indent="1"/>
    </xf>
    <xf numFmtId="0" fontId="4" fillId="0" borderId="13" xfId="0" applyFont="1" applyBorder="1" applyAlignment="1">
      <alignment horizontal="center" vertical="center"/>
    </xf>
    <xf numFmtId="0" fontId="4" fillId="2" borderId="2" xfId="0" applyFont="1" applyFill="1" applyBorder="1" applyAlignment="1">
      <alignment horizontal="center" vertical="center" wrapText="1"/>
    </xf>
    <xf numFmtId="0" fontId="5" fillId="2" borderId="0" xfId="0" applyFont="1" applyFill="1" applyAlignment="1">
      <alignment vertical="center"/>
    </xf>
    <xf numFmtId="1" fontId="17" fillId="9" borderId="0" xfId="0" applyNumberFormat="1" applyFont="1" applyFill="1" applyBorder="1" applyAlignment="1">
      <alignment horizontal="center"/>
    </xf>
    <xf numFmtId="1" fontId="17" fillId="0" borderId="0" xfId="0" applyNumberFormat="1" applyFont="1" applyBorder="1" applyAlignment="1">
      <alignment horizontal="center"/>
    </xf>
    <xf numFmtId="1" fontId="17" fillId="9" borderId="0" xfId="2" applyNumberFormat="1" applyFont="1" applyFill="1" applyBorder="1" applyAlignment="1">
      <alignment horizontal="center"/>
    </xf>
    <xf numFmtId="1" fontId="17" fillId="0" borderId="0" xfId="2" applyNumberFormat="1" applyFont="1" applyBorder="1" applyAlignment="1">
      <alignment horizontal="center"/>
    </xf>
    <xf numFmtId="165" fontId="5" fillId="2" borderId="0" xfId="0" applyNumberFormat="1" applyFont="1" applyFill="1" applyAlignment="1">
      <alignment horizontal="center" vertical="center"/>
    </xf>
    <xf numFmtId="1" fontId="4" fillId="2" borderId="1" xfId="0" applyNumberFormat="1" applyFont="1" applyFill="1" applyBorder="1" applyAlignment="1">
      <alignment horizontal="center" vertical="center"/>
    </xf>
    <xf numFmtId="0" fontId="5" fillId="13" borderId="13" xfId="0" applyFont="1" applyFill="1" applyBorder="1" applyAlignment="1">
      <alignment horizontal="center" vertical="center"/>
    </xf>
    <xf numFmtId="0" fontId="5" fillId="14" borderId="13" xfId="0" applyFont="1" applyFill="1" applyBorder="1" applyAlignment="1">
      <alignment horizontal="center" vertical="center"/>
    </xf>
    <xf numFmtId="0" fontId="5" fillId="14" borderId="37" xfId="0" applyFont="1" applyFill="1" applyBorder="1" applyAlignment="1">
      <alignment horizontal="center" vertical="center"/>
    </xf>
    <xf numFmtId="0" fontId="2" fillId="9" borderId="0" xfId="0" applyFont="1" applyFill="1" applyBorder="1" applyAlignment="1">
      <alignment horizontal="center" vertical="center"/>
    </xf>
    <xf numFmtId="1" fontId="5" fillId="0" borderId="0" xfId="0" applyNumberFormat="1" applyFont="1" applyAlignment="1">
      <alignment horizontal="center" vertical="center"/>
    </xf>
    <xf numFmtId="1" fontId="5" fillId="2" borderId="0" xfId="0" applyNumberFormat="1" applyFont="1" applyFill="1" applyAlignment="1">
      <alignment horizontal="center" vertical="center"/>
    </xf>
    <xf numFmtId="0" fontId="4" fillId="2" borderId="3" xfId="0" applyFont="1" applyFill="1" applyBorder="1" applyAlignment="1">
      <alignment horizontal="center" vertical="center"/>
    </xf>
    <xf numFmtId="1" fontId="5" fillId="3" borderId="0" xfId="0" applyNumberFormat="1" applyFont="1" applyFill="1" applyAlignment="1">
      <alignment horizontal="center" vertical="center"/>
    </xf>
    <xf numFmtId="0" fontId="28" fillId="0" borderId="0" xfId="0" applyFont="1"/>
    <xf numFmtId="1" fontId="5" fillId="3" borderId="18" xfId="0" applyNumberFormat="1" applyFont="1" applyFill="1" applyBorder="1" applyAlignment="1">
      <alignment horizontal="center" vertical="center"/>
    </xf>
    <xf numFmtId="1" fontId="5" fillId="3" borderId="17" xfId="0" applyNumberFormat="1" applyFont="1" applyFill="1" applyBorder="1" applyAlignment="1">
      <alignment horizontal="center" vertical="center"/>
    </xf>
    <xf numFmtId="1" fontId="5" fillId="2" borderId="18" xfId="0" applyNumberFormat="1" applyFont="1" applyFill="1" applyBorder="1" applyAlignment="1">
      <alignment horizontal="center" vertical="center"/>
    </xf>
    <xf numFmtId="0" fontId="0" fillId="0" borderId="0" xfId="0" applyAlignment="1">
      <alignment wrapText="1"/>
    </xf>
    <xf numFmtId="0" fontId="0" fillId="9" borderId="29" xfId="0" applyFill="1" applyBorder="1" applyAlignment="1">
      <alignment vertical="center" wrapText="1"/>
    </xf>
    <xf numFmtId="0" fontId="0" fillId="9" borderId="36" xfId="0" applyFill="1" applyBorder="1" applyAlignment="1">
      <alignment horizontal="center"/>
    </xf>
    <xf numFmtId="9" fontId="0" fillId="9" borderId="30" xfId="2" applyFont="1" applyFill="1" applyBorder="1" applyAlignment="1">
      <alignment horizontal="center"/>
    </xf>
    <xf numFmtId="0" fontId="0" fillId="12" borderId="36" xfId="0" applyFill="1" applyBorder="1" applyAlignment="1">
      <alignment horizontal="center"/>
    </xf>
    <xf numFmtId="9" fontId="0" fillId="12" borderId="30" xfId="2" applyFont="1" applyFill="1" applyBorder="1" applyAlignment="1">
      <alignment horizontal="center"/>
    </xf>
    <xf numFmtId="0" fontId="0" fillId="9" borderId="32" xfId="0" applyFill="1" applyBorder="1" applyAlignment="1">
      <alignment horizontal="center" vertical="center" wrapText="1"/>
    </xf>
    <xf numFmtId="0" fontId="4" fillId="12"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9" fontId="5" fillId="0" borderId="0" xfId="2" applyFont="1" applyAlignment="1">
      <alignment horizontal="center" vertical="center"/>
    </xf>
    <xf numFmtId="3" fontId="4" fillId="3" borderId="3" xfId="0" applyNumberFormat="1" applyFont="1" applyFill="1" applyBorder="1" applyAlignment="1">
      <alignment horizontal="center" vertical="center"/>
    </xf>
    <xf numFmtId="0" fontId="5" fillId="2" borderId="5" xfId="0" applyFont="1" applyFill="1" applyBorder="1" applyAlignment="1">
      <alignment vertical="center" wrapText="1"/>
    </xf>
    <xf numFmtId="9" fontId="5" fillId="2" borderId="5" xfId="0" applyNumberFormat="1" applyFont="1" applyFill="1" applyBorder="1" applyAlignment="1">
      <alignment horizontal="center" vertical="center"/>
    </xf>
    <xf numFmtId="1" fontId="4" fillId="2" borderId="2" xfId="0" applyNumberFormat="1" applyFont="1" applyFill="1" applyBorder="1" applyAlignment="1">
      <alignment horizontal="center" vertical="center" wrapText="1"/>
    </xf>
    <xf numFmtId="1" fontId="4" fillId="2" borderId="6" xfId="0" applyNumberFormat="1" applyFont="1" applyFill="1" applyBorder="1" applyAlignment="1">
      <alignment horizontal="center" vertical="center" wrapText="1"/>
    </xf>
    <xf numFmtId="1" fontId="4" fillId="2" borderId="25" xfId="0" applyNumberFormat="1" applyFont="1" applyFill="1" applyBorder="1" applyAlignment="1">
      <alignment horizontal="center" vertical="center" wrapText="1"/>
    </xf>
    <xf numFmtId="1" fontId="4" fillId="2" borderId="10" xfId="0" applyNumberFormat="1" applyFont="1" applyFill="1" applyBorder="1" applyAlignment="1">
      <alignment horizontal="center" vertical="center"/>
    </xf>
    <xf numFmtId="1" fontId="4" fillId="9" borderId="6" xfId="0" applyNumberFormat="1" applyFont="1" applyFill="1" applyBorder="1" applyAlignment="1">
      <alignment horizontal="center" vertical="center"/>
    </xf>
    <xf numFmtId="1" fontId="4" fillId="9" borderId="5" xfId="0" applyNumberFormat="1" applyFont="1" applyFill="1" applyBorder="1" applyAlignment="1">
      <alignment horizontal="center" vertical="center"/>
    </xf>
    <xf numFmtId="1" fontId="4" fillId="2" borderId="0" xfId="0" applyNumberFormat="1"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0" fontId="0" fillId="0" borderId="0" xfId="0" applyAlignment="1">
      <alignment horizontal="right" wrapText="1"/>
    </xf>
    <xf numFmtId="9" fontId="0" fillId="0" borderId="0" xfId="2" applyFont="1" applyAlignment="1">
      <alignment horizontal="center"/>
    </xf>
    <xf numFmtId="1" fontId="3" fillId="0" borderId="7" xfId="0" applyNumberFormat="1" applyFont="1" applyFill="1" applyBorder="1" applyAlignment="1">
      <alignment horizontal="center"/>
    </xf>
    <xf numFmtId="0" fontId="4" fillId="0" borderId="13" xfId="0" applyFont="1" applyBorder="1" applyAlignment="1">
      <alignment horizontal="center" vertical="center"/>
    </xf>
    <xf numFmtId="0" fontId="4" fillId="2" borderId="1" xfId="0" applyFont="1" applyFill="1" applyBorder="1" applyAlignment="1">
      <alignment horizontal="center" vertical="center"/>
    </xf>
    <xf numFmtId="0" fontId="4" fillId="11" borderId="1" xfId="0" applyFont="1" applyFill="1" applyBorder="1" applyAlignment="1">
      <alignment horizontal="center" vertical="center"/>
    </xf>
    <xf numFmtId="1" fontId="4" fillId="11" borderId="1" xfId="0" applyNumberFormat="1" applyFont="1" applyFill="1" applyBorder="1" applyAlignment="1">
      <alignment horizontal="center" vertical="center"/>
    </xf>
    <xf numFmtId="9" fontId="4" fillId="11" borderId="1" xfId="0" applyNumberFormat="1" applyFont="1" applyFill="1" applyBorder="1" applyAlignment="1">
      <alignment horizontal="center" vertical="center"/>
    </xf>
    <xf numFmtId="9" fontId="17" fillId="12" borderId="0" xfId="2" applyFont="1" applyFill="1" applyBorder="1" applyAlignment="1">
      <alignment horizontal="center"/>
    </xf>
    <xf numFmtId="9" fontId="4" fillId="11" borderId="1" xfId="2" applyFont="1" applyFill="1" applyBorder="1" applyAlignment="1">
      <alignment horizontal="center" vertical="center"/>
    </xf>
    <xf numFmtId="9" fontId="4" fillId="11" borderId="1" xfId="2" applyFont="1" applyFill="1" applyBorder="1" applyAlignment="1">
      <alignment vertical="center"/>
    </xf>
    <xf numFmtId="0" fontId="4" fillId="11" borderId="6" xfId="0" applyFont="1" applyFill="1" applyBorder="1" applyAlignment="1">
      <alignment horizontal="center" vertical="center"/>
    </xf>
    <xf numFmtId="1" fontId="4" fillId="11" borderId="6" xfId="0" applyNumberFormat="1" applyFont="1" applyFill="1" applyBorder="1" applyAlignment="1">
      <alignment horizontal="center" vertical="center"/>
    </xf>
    <xf numFmtId="9" fontId="4" fillId="11" borderId="6" xfId="2" applyFont="1" applyFill="1" applyBorder="1" applyAlignment="1">
      <alignment horizontal="center" vertical="center"/>
    </xf>
    <xf numFmtId="9" fontId="4" fillId="11" borderId="6" xfId="2" applyFont="1" applyFill="1" applyBorder="1" applyAlignment="1">
      <alignment vertical="center"/>
    </xf>
    <xf numFmtId="0" fontId="24" fillId="9" borderId="25" xfId="0" applyFont="1" applyFill="1" applyBorder="1" applyAlignment="1">
      <alignment horizontal="center" wrapText="1"/>
    </xf>
    <xf numFmtId="1" fontId="24" fillId="9" borderId="25" xfId="0" applyNumberFormat="1" applyFont="1" applyFill="1" applyBorder="1" applyAlignment="1">
      <alignment horizontal="center" vertical="center"/>
    </xf>
    <xf numFmtId="1" fontId="17" fillId="9" borderId="25" xfId="0" applyNumberFormat="1" applyFont="1" applyFill="1" applyBorder="1" applyAlignment="1">
      <alignment horizontal="center" vertical="center"/>
    </xf>
    <xf numFmtId="1" fontId="17" fillId="9" borderId="25" xfId="0" applyNumberFormat="1" applyFont="1" applyFill="1" applyBorder="1" applyAlignment="1">
      <alignment horizontal="right" vertical="center" indent="3"/>
    </xf>
    <xf numFmtId="1" fontId="24" fillId="9" borderId="25" xfId="0" applyNumberFormat="1" applyFont="1" applyFill="1" applyBorder="1" applyAlignment="1">
      <alignment horizontal="right" vertical="center" indent="3"/>
    </xf>
    <xf numFmtId="0" fontId="17" fillId="9" borderId="25" xfId="0" applyFont="1" applyFill="1" applyBorder="1" applyAlignment="1">
      <alignment horizontal="center" wrapText="1"/>
    </xf>
    <xf numFmtId="1" fontId="24" fillId="9" borderId="25" xfId="0" applyNumberFormat="1" applyFont="1" applyFill="1" applyBorder="1" applyAlignment="1">
      <alignment horizontal="center" wrapText="1"/>
    </xf>
    <xf numFmtId="9" fontId="4" fillId="11" borderId="1" xfId="0" applyNumberFormat="1" applyFont="1" applyFill="1" applyBorder="1" applyAlignment="1">
      <alignment vertical="center"/>
    </xf>
    <xf numFmtId="0" fontId="5" fillId="0" borderId="13"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13" xfId="0" applyFont="1" applyFill="1" applyBorder="1" applyAlignment="1">
      <alignment horizontal="center" vertical="center"/>
    </xf>
    <xf numFmtId="0" fontId="2" fillId="0" borderId="37" xfId="0" applyFont="1" applyFill="1" applyBorder="1" applyAlignment="1">
      <alignment horizontal="center" vertical="center"/>
    </xf>
    <xf numFmtId="0" fontId="2" fillId="10" borderId="3" xfId="0" applyFont="1" applyFill="1" applyBorder="1" applyAlignment="1">
      <alignment horizontal="center"/>
    </xf>
    <xf numFmtId="0" fontId="4" fillId="11"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0" fillId="11" borderId="0" xfId="0" applyFill="1"/>
    <xf numFmtId="164" fontId="4" fillId="11" borderId="1" xfId="0" applyNumberFormat="1" applyFont="1" applyFill="1" applyBorder="1" applyAlignment="1">
      <alignment horizontal="center" vertical="center"/>
    </xf>
    <xf numFmtId="0" fontId="4" fillId="4" borderId="3"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xf>
    <xf numFmtId="0" fontId="0" fillId="11" borderId="1" xfId="0" applyFill="1" applyBorder="1"/>
    <xf numFmtId="1" fontId="4" fillId="9" borderId="1" xfId="0" applyNumberFormat="1" applyFont="1" applyFill="1" applyBorder="1" applyAlignment="1">
      <alignment horizontal="center" vertical="center"/>
    </xf>
    <xf numFmtId="0" fontId="0" fillId="9" borderId="0" xfId="0" applyFill="1"/>
    <xf numFmtId="1" fontId="5" fillId="0" borderId="5" xfId="0" applyNumberFormat="1" applyFont="1" applyBorder="1" applyAlignment="1">
      <alignment horizontal="center" vertical="center"/>
    </xf>
    <xf numFmtId="0" fontId="4" fillId="2" borderId="10" xfId="0" applyFont="1" applyFill="1" applyBorder="1" applyAlignment="1">
      <alignment horizontal="center" vertical="center"/>
    </xf>
    <xf numFmtId="0" fontId="4" fillId="9" borderId="25" xfId="0" applyFont="1" applyFill="1" applyBorder="1" applyAlignment="1">
      <alignment vertical="center" wrapText="1"/>
    </xf>
    <xf numFmtId="1" fontId="4" fillId="9" borderId="25" xfId="0" applyNumberFormat="1" applyFont="1" applyFill="1" applyBorder="1" applyAlignment="1">
      <alignment horizontal="center" vertical="center"/>
    </xf>
    <xf numFmtId="0" fontId="5" fillId="2" borderId="3" xfId="0" applyFont="1" applyFill="1" applyBorder="1" applyAlignment="1">
      <alignment horizontal="center" vertical="center"/>
    </xf>
    <xf numFmtId="9" fontId="5" fillId="2" borderId="3" xfId="2" applyFont="1" applyFill="1" applyBorder="1" applyAlignment="1">
      <alignment horizontal="center" vertical="center"/>
    </xf>
    <xf numFmtId="9" fontId="4" fillId="2" borderId="0" xfId="2" applyFont="1" applyFill="1" applyBorder="1" applyAlignment="1">
      <alignment horizontal="center" vertical="center" wrapText="1"/>
    </xf>
    <xf numFmtId="0" fontId="5" fillId="2" borderId="5" xfId="0" applyFont="1" applyFill="1" applyBorder="1" applyAlignment="1">
      <alignment horizontal="center" vertical="center"/>
    </xf>
    <xf numFmtId="1" fontId="5" fillId="2" borderId="5" xfId="0" applyNumberFormat="1" applyFont="1" applyFill="1" applyBorder="1" applyAlignment="1">
      <alignment horizontal="center" vertical="center"/>
    </xf>
    <xf numFmtId="9" fontId="5" fillId="2" borderId="5" xfId="2" applyFont="1" applyFill="1" applyBorder="1" applyAlignment="1">
      <alignment horizontal="center" vertical="center"/>
    </xf>
    <xf numFmtId="1" fontId="5" fillId="2" borderId="3" xfId="0" applyNumberFormat="1" applyFont="1" applyFill="1" applyBorder="1" applyAlignment="1">
      <alignment horizontal="center" vertical="center"/>
    </xf>
    <xf numFmtId="0" fontId="5" fillId="3" borderId="0" xfId="0" applyNumberFormat="1" applyFont="1" applyFill="1" applyAlignment="1">
      <alignment horizontal="center" vertical="center"/>
    </xf>
    <xf numFmtId="164" fontId="4" fillId="2" borderId="3" xfId="0" applyNumberFormat="1" applyFont="1" applyFill="1" applyBorder="1" applyAlignment="1">
      <alignment horizontal="center" vertical="center" wrapText="1"/>
    </xf>
    <xf numFmtId="0" fontId="0" fillId="0" borderId="0" xfId="0" applyBorder="1"/>
    <xf numFmtId="0" fontId="5" fillId="3" borderId="19" xfId="0" applyFont="1" applyFill="1" applyBorder="1" applyAlignment="1">
      <alignment horizontal="center" vertical="center"/>
    </xf>
    <xf numFmtId="1" fontId="4" fillId="11" borderId="1" xfId="0" applyNumberFormat="1" applyFont="1" applyFill="1" applyBorder="1" applyAlignment="1">
      <alignment horizontal="center" vertical="center" wrapText="1"/>
    </xf>
    <xf numFmtId="0" fontId="2" fillId="11" borderId="1" xfId="0" applyFont="1" applyFill="1" applyBorder="1" applyAlignment="1">
      <alignment horizontal="center" vertical="center" wrapText="1"/>
    </xf>
    <xf numFmtId="1" fontId="2" fillId="11" borderId="1" xfId="0" applyNumberFormat="1" applyFont="1" applyFill="1" applyBorder="1" applyAlignment="1">
      <alignment horizontal="center" vertical="center" wrapText="1"/>
    </xf>
    <xf numFmtId="9" fontId="2" fillId="11" borderId="1" xfId="0" applyNumberFormat="1" applyFont="1" applyFill="1" applyBorder="1" applyAlignment="1">
      <alignment horizontal="center" vertical="center" wrapText="1"/>
    </xf>
    <xf numFmtId="9" fontId="4" fillId="11"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6" xfId="0" applyFont="1" applyFill="1" applyBorder="1" applyAlignment="1">
      <alignment horizontal="center" vertical="center"/>
    </xf>
    <xf numFmtId="1" fontId="5" fillId="2" borderId="12" xfId="0" applyNumberFormat="1" applyFont="1" applyFill="1" applyBorder="1" applyAlignment="1">
      <alignment horizontal="center" vertical="center"/>
    </xf>
    <xf numFmtId="1" fontId="5" fillId="2" borderId="16" xfId="0" applyNumberFormat="1" applyFont="1" applyFill="1" applyBorder="1" applyAlignment="1">
      <alignment horizontal="center" vertical="center"/>
    </xf>
    <xf numFmtId="0" fontId="3" fillId="9" borderId="5" xfId="0" applyFont="1" applyFill="1" applyBorder="1" applyAlignment="1">
      <alignment horizontal="center" wrapText="1"/>
    </xf>
    <xf numFmtId="0" fontId="5" fillId="0" borderId="7" xfId="0" applyFont="1" applyBorder="1" applyAlignment="1">
      <alignment horizontal="center" vertical="center"/>
    </xf>
    <xf numFmtId="9" fontId="5" fillId="3" borderId="7" xfId="0" applyNumberFormat="1" applyFont="1" applyFill="1" applyBorder="1" applyAlignment="1">
      <alignment horizontal="center" vertical="center"/>
    </xf>
    <xf numFmtId="0" fontId="5" fillId="0" borderId="0" xfId="0" applyFont="1" applyBorder="1" applyAlignment="1">
      <alignment horizontal="center" vertical="center"/>
    </xf>
    <xf numFmtId="0" fontId="3" fillId="9" borderId="32" xfId="0" applyFont="1" applyFill="1" applyBorder="1" applyAlignment="1">
      <alignment horizontal="center" wrapText="1"/>
    </xf>
    <xf numFmtId="9" fontId="5" fillId="3" borderId="31" xfId="0" applyNumberFormat="1" applyFont="1" applyFill="1" applyBorder="1" applyAlignment="1">
      <alignment horizontal="center" vertical="center"/>
    </xf>
    <xf numFmtId="0" fontId="3" fillId="9" borderId="29" xfId="0" applyFont="1" applyFill="1" applyBorder="1" applyAlignment="1">
      <alignment horizontal="center" wrapText="1"/>
    </xf>
    <xf numFmtId="9" fontId="5" fillId="3" borderId="28" xfId="0" applyNumberFormat="1" applyFont="1" applyFill="1" applyBorder="1" applyAlignment="1">
      <alignment horizontal="center" vertical="center"/>
    </xf>
    <xf numFmtId="9" fontId="5" fillId="2" borderId="30" xfId="0" applyNumberFormat="1" applyFont="1" applyFill="1" applyBorder="1" applyAlignment="1">
      <alignment horizontal="center" vertical="center"/>
    </xf>
    <xf numFmtId="9" fontId="5" fillId="0" borderId="30" xfId="0" applyNumberFormat="1" applyFont="1" applyBorder="1" applyAlignment="1">
      <alignment horizontal="center" vertical="center"/>
    </xf>
    <xf numFmtId="9" fontId="5" fillId="0" borderId="29" xfId="0" applyNumberFormat="1" applyFont="1" applyBorder="1" applyAlignment="1">
      <alignment horizontal="center" vertical="center"/>
    </xf>
    <xf numFmtId="0" fontId="2" fillId="9" borderId="29" xfId="0" applyFont="1" applyFill="1" applyBorder="1" applyAlignment="1">
      <alignment horizontal="center" vertical="center"/>
    </xf>
    <xf numFmtId="0" fontId="2" fillId="9" borderId="32" xfId="0" applyFont="1" applyFill="1" applyBorder="1" applyAlignment="1">
      <alignment horizontal="center" vertical="center"/>
    </xf>
    <xf numFmtId="0" fontId="2" fillId="9" borderId="31" xfId="0" applyFont="1" applyFill="1" applyBorder="1" applyAlignment="1">
      <alignment horizontal="center" vertical="center"/>
    </xf>
    <xf numFmtId="0" fontId="4" fillId="9" borderId="37"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9" borderId="38" xfId="0" applyFont="1" applyFill="1" applyBorder="1" applyAlignment="1">
      <alignment horizontal="center" vertical="center" wrapText="1"/>
    </xf>
    <xf numFmtId="0" fontId="2" fillId="9" borderId="33" xfId="0" applyFont="1" applyFill="1" applyBorder="1" applyAlignment="1">
      <alignment horizontal="center" vertical="center"/>
    </xf>
    <xf numFmtId="0" fontId="5" fillId="9" borderId="28" xfId="0" applyFont="1" applyFill="1" applyBorder="1" applyAlignment="1">
      <alignment horizontal="center" vertical="center" wrapText="1"/>
    </xf>
    <xf numFmtId="0" fontId="5" fillId="9" borderId="31" xfId="0" applyFont="1" applyFill="1" applyBorder="1" applyAlignment="1">
      <alignment horizontal="center" vertical="center" wrapText="1"/>
    </xf>
    <xf numFmtId="9" fontId="5" fillId="12" borderId="28" xfId="0" applyNumberFormat="1" applyFont="1" applyFill="1" applyBorder="1" applyAlignment="1">
      <alignment horizontal="center" vertical="center"/>
    </xf>
    <xf numFmtId="0" fontId="5" fillId="9" borderId="37" xfId="0" applyFont="1" applyFill="1" applyBorder="1" applyAlignment="1">
      <alignment horizontal="center" vertical="center" wrapText="1"/>
    </xf>
    <xf numFmtId="0" fontId="5" fillId="9" borderId="38" xfId="0" applyFont="1" applyFill="1" applyBorder="1" applyAlignment="1">
      <alignment horizontal="center" vertical="center" wrapText="1"/>
    </xf>
    <xf numFmtId="9" fontId="5" fillId="12" borderId="7" xfId="0" applyNumberFormat="1" applyFont="1" applyFill="1" applyBorder="1" applyAlignment="1">
      <alignment horizontal="center" vertical="center"/>
    </xf>
    <xf numFmtId="9" fontId="5" fillId="12" borderId="0" xfId="0" applyNumberFormat="1" applyFont="1" applyFill="1" applyBorder="1" applyAlignment="1">
      <alignment horizontal="center" vertical="center"/>
    </xf>
    <xf numFmtId="9" fontId="5" fillId="11" borderId="0" xfId="0" applyNumberFormat="1" applyFont="1" applyFill="1" applyBorder="1" applyAlignment="1">
      <alignment horizontal="center" vertical="center"/>
    </xf>
    <xf numFmtId="9" fontId="5" fillId="11" borderId="5" xfId="0" applyNumberFormat="1" applyFont="1" applyFill="1" applyBorder="1" applyAlignment="1">
      <alignment horizontal="center" vertical="center"/>
    </xf>
    <xf numFmtId="1" fontId="3" fillId="0" borderId="0" xfId="0" applyNumberFormat="1" applyFont="1" applyFill="1" applyBorder="1" applyAlignment="1">
      <alignment horizontal="center"/>
    </xf>
    <xf numFmtId="0" fontId="5" fillId="9" borderId="7" xfId="0" applyFont="1" applyFill="1" applyBorder="1" applyAlignment="1">
      <alignment horizontal="center" vertical="center" wrapText="1"/>
    </xf>
    <xf numFmtId="9" fontId="3" fillId="12" borderId="0" xfId="0" applyNumberFormat="1" applyFont="1" applyFill="1" applyBorder="1" applyAlignment="1">
      <alignment horizontal="center"/>
    </xf>
    <xf numFmtId="9" fontId="3" fillId="11" borderId="0" xfId="0" applyNumberFormat="1" applyFont="1" applyFill="1" applyBorder="1" applyAlignment="1">
      <alignment horizontal="center"/>
    </xf>
    <xf numFmtId="9" fontId="3" fillId="11" borderId="5" xfId="0" applyNumberFormat="1" applyFont="1" applyFill="1" applyBorder="1" applyAlignment="1">
      <alignment horizontal="center"/>
    </xf>
    <xf numFmtId="0" fontId="2" fillId="9" borderId="7" xfId="0" applyFont="1" applyFill="1" applyBorder="1" applyAlignment="1">
      <alignment horizontal="center" vertical="center"/>
    </xf>
    <xf numFmtId="0" fontId="3" fillId="12" borderId="28" xfId="0" applyFont="1" applyFill="1" applyBorder="1"/>
    <xf numFmtId="0" fontId="3" fillId="11" borderId="30" xfId="0" applyFont="1" applyFill="1" applyBorder="1"/>
    <xf numFmtId="0" fontId="3" fillId="12" borderId="30" xfId="0" applyFont="1" applyFill="1" applyBorder="1"/>
    <xf numFmtId="0" fontId="3" fillId="11" borderId="29" xfId="0" applyFont="1" applyFill="1" applyBorder="1"/>
    <xf numFmtId="9" fontId="2" fillId="12" borderId="30" xfId="0" applyNumberFormat="1" applyFont="1" applyFill="1" applyBorder="1" applyAlignment="1">
      <alignment horizontal="center"/>
    </xf>
    <xf numFmtId="9" fontId="2" fillId="12" borderId="33" xfId="0" applyNumberFormat="1" applyFont="1" applyFill="1" applyBorder="1" applyAlignment="1">
      <alignment horizontal="center"/>
    </xf>
    <xf numFmtId="9" fontId="2" fillId="11" borderId="30" xfId="0" applyNumberFormat="1" applyFont="1" applyFill="1" applyBorder="1" applyAlignment="1">
      <alignment horizontal="center"/>
    </xf>
    <xf numFmtId="9" fontId="2" fillId="11" borderId="33" xfId="0" applyNumberFormat="1" applyFont="1" applyFill="1" applyBorder="1" applyAlignment="1">
      <alignment horizontal="center"/>
    </xf>
    <xf numFmtId="9" fontId="2" fillId="11" borderId="29" xfId="0" applyNumberFormat="1" applyFont="1" applyFill="1" applyBorder="1" applyAlignment="1">
      <alignment horizontal="center"/>
    </xf>
    <xf numFmtId="9" fontId="2" fillId="11" borderId="32" xfId="0" applyNumberFormat="1" applyFont="1" applyFill="1" applyBorder="1" applyAlignment="1">
      <alignment horizontal="center"/>
    </xf>
    <xf numFmtId="9" fontId="2" fillId="12" borderId="0" xfId="0" applyNumberFormat="1" applyFont="1" applyFill="1" applyBorder="1" applyAlignment="1">
      <alignment horizontal="center"/>
    </xf>
    <xf numFmtId="9" fontId="2" fillId="11" borderId="0" xfId="0" applyNumberFormat="1" applyFont="1" applyFill="1" applyBorder="1" applyAlignment="1">
      <alignment horizontal="center"/>
    </xf>
    <xf numFmtId="9" fontId="2" fillId="11" borderId="5" xfId="0" applyNumberFormat="1" applyFont="1" applyFill="1" applyBorder="1" applyAlignment="1">
      <alignment horizontal="center"/>
    </xf>
    <xf numFmtId="0" fontId="4" fillId="9" borderId="0"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6" xfId="0" applyFont="1" applyFill="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4" borderId="1" xfId="0" applyFont="1" applyFill="1" applyBorder="1" applyAlignment="1">
      <alignment vertical="center"/>
    </xf>
    <xf numFmtId="0" fontId="4" fillId="4" borderId="1" xfId="0" applyFont="1" applyFill="1" applyBorder="1" applyAlignment="1">
      <alignment horizontal="center" vertical="center"/>
    </xf>
    <xf numFmtId="164" fontId="5" fillId="3" borderId="0" xfId="0" applyNumberFormat="1" applyFont="1" applyFill="1" applyAlignment="1">
      <alignment horizontal="center" vertical="center"/>
    </xf>
    <xf numFmtId="164" fontId="5" fillId="2" borderId="0" xfId="0" applyNumberFormat="1" applyFont="1" applyFill="1" applyAlignment="1">
      <alignment horizontal="center" vertical="center"/>
    </xf>
    <xf numFmtId="0" fontId="29" fillId="0" borderId="0" xfId="0" applyFont="1" applyAlignment="1">
      <alignment vertical="center"/>
    </xf>
    <xf numFmtId="1" fontId="4" fillId="9" borderId="1" xfId="0" applyNumberFormat="1" applyFont="1" applyFill="1" applyBorder="1" applyAlignment="1">
      <alignment horizontal="center" vertical="center" wrapText="1"/>
    </xf>
    <xf numFmtId="164" fontId="4" fillId="9" borderId="0" xfId="0" applyNumberFormat="1" applyFont="1" applyFill="1" applyBorder="1" applyAlignment="1">
      <alignment horizontal="center" vertical="center"/>
    </xf>
    <xf numFmtId="0" fontId="4" fillId="9" borderId="3" xfId="0" applyFont="1" applyFill="1" applyBorder="1" applyAlignment="1">
      <alignment horizontal="center" vertical="center"/>
    </xf>
    <xf numFmtId="164" fontId="4" fillId="9" borderId="3" xfId="0" applyNumberFormat="1" applyFont="1" applyFill="1" applyBorder="1" applyAlignment="1">
      <alignment horizontal="center" vertical="center"/>
    </xf>
    <xf numFmtId="164" fontId="5" fillId="2"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3" fillId="3" borderId="0" xfId="0" applyFont="1" applyFill="1" applyAlignment="1">
      <alignment vertical="center"/>
    </xf>
    <xf numFmtId="164" fontId="13" fillId="3" borderId="0" xfId="0" applyNumberFormat="1" applyFont="1" applyFill="1" applyAlignment="1">
      <alignment horizontal="center" vertical="center"/>
    </xf>
    <xf numFmtId="0" fontId="13" fillId="2" borderId="0" xfId="0" applyFont="1" applyFill="1" applyAlignment="1">
      <alignment vertical="center"/>
    </xf>
    <xf numFmtId="164" fontId="13" fillId="2" borderId="0" xfId="0" applyNumberFormat="1" applyFont="1" applyFill="1" applyAlignment="1">
      <alignment horizontal="center" vertical="center"/>
    </xf>
    <xf numFmtId="0" fontId="12" fillId="2" borderId="2" xfId="0" applyFont="1" applyFill="1" applyBorder="1" applyAlignment="1">
      <alignment vertical="center"/>
    </xf>
    <xf numFmtId="164" fontId="12" fillId="2" borderId="2" xfId="0" applyNumberFormat="1" applyFont="1" applyFill="1" applyBorder="1" applyAlignment="1">
      <alignment horizontal="center" vertical="center"/>
    </xf>
    <xf numFmtId="0" fontId="12" fillId="2" borderId="0" xfId="0" applyFont="1" applyFill="1" applyAlignment="1">
      <alignment vertical="center"/>
    </xf>
    <xf numFmtId="164" fontId="12" fillId="2" borderId="0" xfId="0" applyNumberFormat="1" applyFont="1" applyFill="1" applyAlignment="1">
      <alignment horizontal="center" vertical="center"/>
    </xf>
    <xf numFmtId="0" fontId="12" fillId="2" borderId="3" xfId="0" applyFont="1" applyFill="1" applyBorder="1" applyAlignment="1">
      <alignment vertical="center"/>
    </xf>
    <xf numFmtId="164" fontId="12" fillId="2" borderId="3" xfId="0" applyNumberFormat="1" applyFont="1" applyFill="1" applyBorder="1" applyAlignment="1">
      <alignment horizontal="center" vertical="center"/>
    </xf>
    <xf numFmtId="9" fontId="13" fillId="0" borderId="0" xfId="0" applyNumberFormat="1" applyFont="1" applyAlignment="1">
      <alignment horizontal="center" vertical="center"/>
    </xf>
    <xf numFmtId="9" fontId="13" fillId="2" borderId="0" xfId="0" applyNumberFormat="1" applyFont="1" applyFill="1" applyAlignment="1">
      <alignment horizontal="center" vertical="center"/>
    </xf>
    <xf numFmtId="9" fontId="12" fillId="2" borderId="2" xfId="0" applyNumberFormat="1" applyFont="1" applyFill="1" applyBorder="1" applyAlignment="1">
      <alignment horizontal="center" vertical="center"/>
    </xf>
    <xf numFmtId="0" fontId="12" fillId="2" borderId="0" xfId="0" applyFont="1" applyFill="1" applyBorder="1" applyAlignment="1">
      <alignment vertical="center"/>
    </xf>
    <xf numFmtId="9" fontId="12" fillId="2" borderId="0" xfId="0" applyNumberFormat="1" applyFont="1" applyFill="1" applyAlignment="1">
      <alignment horizontal="center" vertical="center"/>
    </xf>
    <xf numFmtId="9" fontId="12" fillId="2" borderId="3" xfId="0" applyNumberFormat="1" applyFont="1" applyFill="1" applyBorder="1" applyAlignment="1">
      <alignment horizontal="center" vertical="center"/>
    </xf>
    <xf numFmtId="0" fontId="29" fillId="0" borderId="0" xfId="0" applyFont="1"/>
    <xf numFmtId="0" fontId="12" fillId="15" borderId="3" xfId="0" applyFont="1" applyFill="1" applyBorder="1" applyAlignment="1">
      <alignment horizontal="center" vertical="center"/>
    </xf>
    <xf numFmtId="16" fontId="12" fillId="15" borderId="3" xfId="0" quotePrefix="1" applyNumberFormat="1" applyFont="1" applyFill="1" applyBorder="1" applyAlignment="1">
      <alignment horizontal="center" vertical="center"/>
    </xf>
    <xf numFmtId="0" fontId="12" fillId="0" borderId="0" xfId="0" applyFont="1" applyAlignment="1">
      <alignment horizontal="center" vertical="center"/>
    </xf>
    <xf numFmtId="9" fontId="12" fillId="0" borderId="3" xfId="0" applyNumberFormat="1" applyFont="1" applyBorder="1" applyAlignment="1">
      <alignment horizontal="center" vertical="center"/>
    </xf>
    <xf numFmtId="0" fontId="12" fillId="9" borderId="0" xfId="0" applyFont="1" applyFill="1" applyAlignment="1">
      <alignment horizontal="center" vertical="center"/>
    </xf>
    <xf numFmtId="9" fontId="13" fillId="9" borderId="0" xfId="0" applyNumberFormat="1" applyFont="1" applyFill="1" applyAlignment="1">
      <alignment horizontal="center" vertical="center"/>
    </xf>
    <xf numFmtId="9" fontId="12" fillId="9" borderId="3" xfId="0" applyNumberFormat="1" applyFont="1" applyFill="1" applyBorder="1" applyAlignment="1">
      <alignment horizontal="center" vertical="center"/>
    </xf>
    <xf numFmtId="0" fontId="12" fillId="0" borderId="3" xfId="0" applyFont="1" applyBorder="1" applyAlignment="1">
      <alignment horizontal="center" vertical="center"/>
    </xf>
    <xf numFmtId="9" fontId="13" fillId="0" borderId="3" xfId="0" applyNumberFormat="1" applyFont="1" applyBorder="1" applyAlignment="1">
      <alignment horizontal="center" vertical="center"/>
    </xf>
    <xf numFmtId="0" fontId="12" fillId="2" borderId="3" xfId="0" applyFont="1" applyFill="1" applyBorder="1" applyAlignment="1">
      <alignment vertical="center"/>
    </xf>
    <xf numFmtId="0" fontId="12" fillId="2" borderId="16"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0" xfId="0" applyFont="1" applyFill="1" applyAlignment="1">
      <alignment horizontal="center" vertical="center"/>
    </xf>
    <xf numFmtId="0" fontId="12" fillId="2" borderId="17" xfId="0" applyFont="1" applyFill="1" applyBorder="1" applyAlignment="1">
      <alignment horizontal="center" vertical="center"/>
    </xf>
    <xf numFmtId="0" fontId="13" fillId="3" borderId="18" xfId="0" applyFont="1" applyFill="1" applyBorder="1" applyAlignment="1">
      <alignment horizontal="center" vertical="center"/>
    </xf>
    <xf numFmtId="9" fontId="13" fillId="3" borderId="18" xfId="0" applyNumberFormat="1" applyFont="1" applyFill="1" applyBorder="1" applyAlignment="1">
      <alignment horizontal="center" vertical="center"/>
    </xf>
    <xf numFmtId="9" fontId="13" fillId="3" borderId="0" xfId="0" applyNumberFormat="1" applyFont="1" applyFill="1" applyAlignment="1">
      <alignment horizontal="center" vertical="center"/>
    </xf>
    <xf numFmtId="9" fontId="13" fillId="3" borderId="14" xfId="0" applyNumberFormat="1" applyFont="1" applyFill="1" applyBorder="1" applyAlignment="1">
      <alignment horizontal="center" vertical="center"/>
    </xf>
    <xf numFmtId="9" fontId="13" fillId="3" borderId="2" xfId="0" applyNumberFormat="1" applyFont="1" applyFill="1" applyBorder="1" applyAlignment="1">
      <alignment horizontal="center" vertical="center"/>
    </xf>
    <xf numFmtId="9" fontId="13" fillId="3" borderId="19" xfId="0" applyNumberFormat="1" applyFont="1" applyFill="1" applyBorder="1" applyAlignment="1">
      <alignment horizontal="center" vertical="center"/>
    </xf>
    <xf numFmtId="0" fontId="13" fillId="2" borderId="18" xfId="0" applyFont="1" applyFill="1" applyBorder="1" applyAlignment="1">
      <alignment horizontal="center" vertical="center"/>
    </xf>
    <xf numFmtId="9" fontId="13" fillId="2" borderId="18" xfId="0" applyNumberFormat="1" applyFont="1" applyFill="1" applyBorder="1" applyAlignment="1">
      <alignment horizontal="center" vertical="center"/>
    </xf>
    <xf numFmtId="9" fontId="13" fillId="2" borderId="17" xfId="0" applyNumberFormat="1" applyFont="1" applyFill="1" applyBorder="1" applyAlignment="1">
      <alignment horizontal="center" vertical="center"/>
    </xf>
    <xf numFmtId="9" fontId="13" fillId="3" borderId="17" xfId="0" applyNumberFormat="1" applyFont="1" applyFill="1" applyBorder="1" applyAlignment="1">
      <alignment horizontal="center" vertical="center"/>
    </xf>
    <xf numFmtId="0" fontId="13" fillId="2" borderId="16" xfId="0" applyFont="1" applyFill="1" applyBorder="1" applyAlignment="1">
      <alignment horizontal="center" vertical="center"/>
    </xf>
    <xf numFmtId="0" fontId="13" fillId="2" borderId="3" xfId="0" applyFont="1" applyFill="1" applyBorder="1" applyAlignment="1">
      <alignment vertical="center"/>
    </xf>
    <xf numFmtId="9" fontId="13" fillId="2" borderId="16" xfId="0" applyNumberFormat="1" applyFont="1" applyFill="1" applyBorder="1" applyAlignment="1">
      <alignment horizontal="center" vertical="center"/>
    </xf>
    <xf numFmtId="9" fontId="13" fillId="2" borderId="3" xfId="0" applyNumberFormat="1" applyFont="1" applyFill="1" applyBorder="1" applyAlignment="1">
      <alignment horizontal="center" vertical="center"/>
    </xf>
    <xf numFmtId="9" fontId="13" fillId="2" borderId="12"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3" xfId="0" applyFont="1" applyFill="1" applyBorder="1" applyAlignment="1">
      <alignment vertical="center"/>
    </xf>
    <xf numFmtId="9" fontId="13" fillId="0" borderId="16" xfId="0" applyNumberFormat="1" applyFont="1" applyBorder="1" applyAlignment="1">
      <alignment horizontal="center" vertical="center"/>
    </xf>
    <xf numFmtId="9" fontId="13" fillId="0" borderId="12" xfId="0" applyNumberFormat="1" applyFont="1" applyBorder="1" applyAlignment="1">
      <alignment horizontal="center" vertical="center"/>
    </xf>
    <xf numFmtId="0" fontId="13" fillId="2" borderId="0" xfId="0" applyFont="1" applyFill="1" applyAlignment="1">
      <alignment horizontal="center" vertical="center"/>
    </xf>
    <xf numFmtId="0" fontId="13" fillId="2" borderId="17" xfId="0" applyFont="1" applyFill="1" applyBorder="1" applyAlignment="1">
      <alignment horizontal="center" vertical="center"/>
    </xf>
    <xf numFmtId="0" fontId="13" fillId="3" borderId="0" xfId="0" applyFont="1" applyFill="1" applyAlignment="1">
      <alignment horizontal="center" vertical="center"/>
    </xf>
    <xf numFmtId="0" fontId="13" fillId="3" borderId="17" xfId="0" applyFont="1" applyFill="1" applyBorder="1" applyAlignment="1">
      <alignment horizontal="center" vertical="center"/>
    </xf>
    <xf numFmtId="9" fontId="13" fillId="3" borderId="16" xfId="0" applyNumberFormat="1" applyFont="1" applyFill="1" applyBorder="1" applyAlignment="1">
      <alignment horizontal="center" vertical="center"/>
    </xf>
    <xf numFmtId="9" fontId="13" fillId="3" borderId="3" xfId="0" applyNumberFormat="1" applyFont="1" applyFill="1" applyBorder="1" applyAlignment="1">
      <alignment horizontal="center" vertical="center"/>
    </xf>
    <xf numFmtId="9" fontId="13" fillId="3" borderId="12" xfId="0" applyNumberFormat="1" applyFont="1" applyFill="1" applyBorder="1" applyAlignment="1">
      <alignment horizontal="center" vertical="center"/>
    </xf>
    <xf numFmtId="0" fontId="4" fillId="9" borderId="0" xfId="0" applyFont="1" applyFill="1" applyBorder="1" applyAlignment="1">
      <alignment horizontal="center" vertical="center"/>
    </xf>
    <xf numFmtId="164" fontId="4" fillId="2" borderId="2"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3"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0" fillId="0" borderId="0" xfId="0" applyNumberFormat="1"/>
    <xf numFmtId="0" fontId="12" fillId="9" borderId="2" xfId="0" applyFont="1" applyFill="1" applyBorder="1" applyAlignment="1">
      <alignment vertical="center"/>
    </xf>
    <xf numFmtId="164" fontId="12" fillId="9" borderId="0" xfId="0" applyNumberFormat="1" applyFont="1" applyFill="1" applyBorder="1" applyAlignment="1">
      <alignment horizontal="center" vertical="center"/>
    </xf>
    <xf numFmtId="0" fontId="12" fillId="9" borderId="0" xfId="0" applyFont="1" applyFill="1" applyBorder="1" applyAlignment="1">
      <alignment vertical="center"/>
    </xf>
    <xf numFmtId="0" fontId="12" fillId="9" borderId="3" xfId="0" applyFont="1" applyFill="1" applyBorder="1" applyAlignment="1">
      <alignment vertical="center"/>
    </xf>
    <xf numFmtId="164" fontId="12" fillId="9" borderId="3" xfId="0" applyNumberFormat="1" applyFont="1" applyFill="1" applyBorder="1" applyAlignment="1">
      <alignment horizontal="center" vertical="center"/>
    </xf>
    <xf numFmtId="164" fontId="12" fillId="9" borderId="2" xfId="0" applyNumberFormat="1" applyFont="1" applyFill="1" applyBorder="1" applyAlignment="1">
      <alignment horizontal="center" vertical="center"/>
    </xf>
    <xf numFmtId="0" fontId="12" fillId="9" borderId="0" xfId="0" applyFont="1" applyFill="1" applyAlignment="1">
      <alignment vertical="center"/>
    </xf>
    <xf numFmtId="164" fontId="12" fillId="9" borderId="0" xfId="0" applyNumberFormat="1" applyFont="1" applyFill="1" applyAlignment="1">
      <alignment horizontal="center" vertical="center"/>
    </xf>
    <xf numFmtId="0" fontId="7" fillId="0" borderId="0" xfId="1" applyAlignment="1">
      <alignment vertical="center"/>
    </xf>
    <xf numFmtId="0" fontId="4" fillId="2" borderId="2" xfId="0" applyFont="1" applyFill="1" applyBorder="1" applyAlignment="1">
      <alignment vertical="center"/>
    </xf>
    <xf numFmtId="0" fontId="4" fillId="2" borderId="3" xfId="0" applyFont="1" applyFill="1" applyBorder="1" applyAlignment="1">
      <alignment vertical="center"/>
    </xf>
    <xf numFmtId="0" fontId="4" fillId="2" borderId="0" xfId="0" applyFont="1" applyFill="1" applyBorder="1" applyAlignment="1">
      <alignment vertical="center"/>
    </xf>
    <xf numFmtId="0" fontId="31" fillId="0" borderId="0" xfId="0" applyFont="1"/>
    <xf numFmtId="0" fontId="5" fillId="2" borderId="3" xfId="0" applyFont="1" applyFill="1" applyBorder="1" applyAlignment="1">
      <alignment horizontal="center" vertical="center"/>
    </xf>
    <xf numFmtId="9" fontId="4" fillId="2" borderId="0" xfId="0" applyNumberFormat="1" applyFont="1" applyFill="1" applyBorder="1" applyAlignment="1">
      <alignment horizontal="center" vertical="center"/>
    </xf>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3" xfId="0" applyNumberFormat="1" applyFont="1" applyFill="1" applyBorder="1" applyAlignment="1">
      <alignment horizontal="center" vertical="center"/>
    </xf>
    <xf numFmtId="9" fontId="4" fillId="2" borderId="3" xfId="2" applyFont="1" applyFill="1" applyBorder="1" applyAlignment="1">
      <alignment horizontal="center" vertical="center"/>
    </xf>
    <xf numFmtId="0" fontId="13" fillId="2" borderId="0" xfId="0" applyFont="1" applyFill="1" applyBorder="1" applyAlignment="1">
      <alignment vertical="center"/>
    </xf>
    <xf numFmtId="9" fontId="5" fillId="2" borderId="3" xfId="0" applyNumberFormat="1" applyFont="1" applyFill="1" applyBorder="1" applyAlignment="1">
      <alignment horizontal="center" vertical="center"/>
    </xf>
    <xf numFmtId="0" fontId="5" fillId="0" borderId="0" xfId="0" applyFont="1" applyAlignment="1">
      <alignment vertical="center"/>
    </xf>
    <xf numFmtId="0" fontId="5" fillId="2" borderId="0" xfId="0" applyFont="1" applyFill="1" applyBorder="1" applyAlignment="1">
      <alignment vertical="center"/>
    </xf>
    <xf numFmtId="0" fontId="5" fillId="2" borderId="3" xfId="0" applyFont="1" applyFill="1" applyBorder="1" applyAlignment="1">
      <alignment vertical="center"/>
    </xf>
    <xf numFmtId="0" fontId="4" fillId="2" borderId="0" xfId="0" applyFont="1" applyFill="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3" xfId="0" applyFont="1" applyFill="1" applyBorder="1" applyAlignment="1">
      <alignment vertical="center"/>
    </xf>
    <xf numFmtId="0" fontId="5" fillId="2" borderId="12" xfId="0" applyFont="1" applyFill="1" applyBorder="1" applyAlignment="1">
      <alignment vertical="center"/>
    </xf>
    <xf numFmtId="0" fontId="15" fillId="0" borderId="0" xfId="0" applyFont="1" applyFill="1"/>
    <xf numFmtId="0" fontId="11" fillId="0" borderId="0" xfId="0" applyFont="1" applyFill="1"/>
    <xf numFmtId="0" fontId="1" fillId="0" borderId="0" xfId="0" applyFont="1" applyFill="1"/>
    <xf numFmtId="0" fontId="7" fillId="0" borderId="0" xfId="1" applyFill="1"/>
    <xf numFmtId="0" fontId="8" fillId="0" borderId="0" xfId="1" applyFont="1" applyFill="1"/>
    <xf numFmtId="0" fontId="0" fillId="0" borderId="0" xfId="0" applyFont="1" applyFill="1"/>
    <xf numFmtId="0" fontId="0" fillId="9" borderId="30" xfId="0" applyFill="1" applyBorder="1" applyAlignment="1">
      <alignment vertical="center" wrapText="1"/>
    </xf>
    <xf numFmtId="0" fontId="0" fillId="9" borderId="33" xfId="0" applyFill="1" applyBorder="1" applyAlignment="1">
      <alignment horizontal="center" vertical="center" wrapText="1"/>
    </xf>
    <xf numFmtId="9" fontId="0" fillId="12" borderId="28" xfId="2" applyFont="1" applyFill="1" applyBorder="1" applyAlignment="1">
      <alignment horizontal="center"/>
    </xf>
    <xf numFmtId="9" fontId="0" fillId="12" borderId="31" xfId="2" applyFont="1" applyFill="1" applyBorder="1" applyAlignment="1">
      <alignment horizontal="center"/>
    </xf>
    <xf numFmtId="9" fontId="0" fillId="9" borderId="33" xfId="2" applyFont="1" applyFill="1" applyBorder="1" applyAlignment="1">
      <alignment horizontal="center"/>
    </xf>
    <xf numFmtId="9" fontId="0" fillId="12" borderId="33" xfId="2" applyFont="1" applyFill="1" applyBorder="1" applyAlignment="1">
      <alignment horizontal="center"/>
    </xf>
    <xf numFmtId="9" fontId="0" fillId="9" borderId="29" xfId="2" applyFont="1" applyFill="1" applyBorder="1" applyAlignment="1">
      <alignment horizontal="center"/>
    </xf>
    <xf numFmtId="9" fontId="0" fillId="9" borderId="32" xfId="2" applyFont="1" applyFill="1" applyBorder="1" applyAlignment="1">
      <alignment horizontal="center"/>
    </xf>
    <xf numFmtId="0" fontId="0" fillId="12" borderId="34" xfId="0" applyFill="1" applyBorder="1" applyAlignment="1">
      <alignment horizontal="center"/>
    </xf>
    <xf numFmtId="0" fontId="0" fillId="9" borderId="35" xfId="0" applyFill="1" applyBorder="1" applyAlignment="1">
      <alignment horizontal="center"/>
    </xf>
    <xf numFmtId="1" fontId="13" fillId="0" borderId="0" xfId="0" applyNumberFormat="1" applyFont="1" applyFill="1" applyBorder="1" applyAlignment="1">
      <alignment horizontal="center" vertical="center"/>
    </xf>
    <xf numFmtId="1" fontId="0" fillId="0" borderId="0" xfId="0" applyNumberFormat="1" applyFill="1" applyBorder="1" applyAlignment="1">
      <alignment horizontal="center"/>
    </xf>
    <xf numFmtId="9" fontId="4" fillId="11" borderId="30" xfId="0" applyNumberFormat="1" applyFont="1" applyFill="1" applyBorder="1" applyAlignment="1">
      <alignment horizontal="center" vertical="center"/>
    </xf>
    <xf numFmtId="9" fontId="4" fillId="11" borderId="33" xfId="0" applyNumberFormat="1" applyFont="1" applyFill="1" applyBorder="1" applyAlignment="1">
      <alignment horizontal="center" vertical="center"/>
    </xf>
    <xf numFmtId="9" fontId="4" fillId="12" borderId="30" xfId="0" applyNumberFormat="1" applyFont="1" applyFill="1" applyBorder="1" applyAlignment="1">
      <alignment horizontal="center" vertical="center"/>
    </xf>
    <xf numFmtId="9" fontId="4" fillId="12" borderId="33" xfId="0" applyNumberFormat="1" applyFont="1" applyFill="1" applyBorder="1" applyAlignment="1">
      <alignment horizontal="center" vertical="center"/>
    </xf>
    <xf numFmtId="9" fontId="4" fillId="11" borderId="0" xfId="0" applyNumberFormat="1" applyFont="1" applyFill="1" applyBorder="1" applyAlignment="1">
      <alignment horizontal="center" vertical="center"/>
    </xf>
    <xf numFmtId="9" fontId="4" fillId="12" borderId="0" xfId="0" applyNumberFormat="1" applyFont="1" applyFill="1" applyBorder="1" applyAlignment="1">
      <alignment horizontal="center" vertical="center"/>
    </xf>
    <xf numFmtId="9" fontId="2" fillId="11" borderId="33" xfId="2" applyFont="1" applyFill="1" applyBorder="1" applyAlignment="1">
      <alignment horizontal="center" vertical="center"/>
    </xf>
    <xf numFmtId="9" fontId="2" fillId="12" borderId="33" xfId="2" applyFont="1" applyFill="1" applyBorder="1" applyAlignment="1">
      <alignment horizontal="center" vertical="center"/>
    </xf>
    <xf numFmtId="9" fontId="19" fillId="0" borderId="0" xfId="2" applyFont="1"/>
    <xf numFmtId="1" fontId="21" fillId="9" borderId="0" xfId="2" applyNumberFormat="1" applyFont="1" applyFill="1" applyBorder="1" applyAlignment="1">
      <alignment horizontal="center"/>
    </xf>
    <xf numFmtId="1" fontId="21" fillId="0" borderId="0" xfId="2" applyNumberFormat="1" applyFont="1" applyBorder="1" applyAlignment="1">
      <alignment horizontal="center"/>
    </xf>
    <xf numFmtId="0" fontId="21" fillId="0" borderId="0" xfId="0" applyFont="1" applyBorder="1" applyAlignment="1">
      <alignment horizontal="center"/>
    </xf>
    <xf numFmtId="0" fontId="33" fillId="0" borderId="0" xfId="1" applyFont="1" applyFill="1"/>
    <xf numFmtId="0" fontId="5" fillId="9" borderId="6" xfId="0" applyFont="1" applyFill="1" applyBorder="1" applyAlignment="1">
      <alignment horizontal="center" vertical="center"/>
    </xf>
    <xf numFmtId="0" fontId="5" fillId="9" borderId="38" xfId="0" applyFont="1" applyFill="1" applyBorder="1" applyAlignment="1">
      <alignment horizontal="center" vertical="center"/>
    </xf>
    <xf numFmtId="0" fontId="4" fillId="9" borderId="7"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9" borderId="3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7" xfId="0" applyFont="1" applyFill="1" applyBorder="1" applyAlignment="1">
      <alignment horizontal="center" vertical="center"/>
    </xf>
    <xf numFmtId="0" fontId="4" fillId="9" borderId="0" xfId="0" applyFont="1" applyFill="1" applyBorder="1" applyAlignment="1">
      <alignment horizontal="center" vertical="center"/>
    </xf>
    <xf numFmtId="0" fontId="4" fillId="9" borderId="5" xfId="0" applyFont="1" applyFill="1" applyBorder="1" applyAlignment="1">
      <alignment horizontal="center" vertical="center"/>
    </xf>
    <xf numFmtId="0" fontId="1" fillId="9" borderId="28" xfId="0" applyFont="1" applyFill="1" applyBorder="1" applyAlignment="1">
      <alignment horizontal="center" vertical="center"/>
    </xf>
    <xf numFmtId="0" fontId="1" fillId="9" borderId="31" xfId="0" applyFont="1" applyFill="1" applyBorder="1" applyAlignment="1">
      <alignment horizontal="center" vertical="center"/>
    </xf>
    <xf numFmtId="0" fontId="4" fillId="9" borderId="34" xfId="0" applyFont="1" applyFill="1" applyBorder="1" applyAlignment="1">
      <alignment horizontal="center" vertical="center"/>
    </xf>
    <xf numFmtId="0" fontId="4" fillId="9" borderId="35"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2"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8" xfId="0" applyFont="1" applyFill="1" applyBorder="1" applyAlignment="1">
      <alignment horizontal="center" vertical="center" wrapText="1"/>
    </xf>
    <xf numFmtId="9" fontId="24" fillId="9" borderId="25" xfId="2" applyFont="1" applyFill="1" applyBorder="1" applyAlignment="1">
      <alignment horizontal="center" wrapText="1"/>
    </xf>
    <xf numFmtId="9" fontId="4" fillId="11" borderId="1" xfId="0" applyNumberFormat="1" applyFont="1" applyFill="1" applyBorder="1" applyAlignment="1">
      <alignment horizontal="center" vertical="center"/>
    </xf>
    <xf numFmtId="0" fontId="4" fillId="4"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2" fillId="0" borderId="13" xfId="0" applyFont="1" applyBorder="1" applyAlignment="1">
      <alignment horizontal="center"/>
    </xf>
    <xf numFmtId="0" fontId="4" fillId="0" borderId="13" xfId="0" applyFont="1" applyBorder="1" applyAlignment="1">
      <alignment horizontal="center" vertical="center"/>
    </xf>
    <xf numFmtId="0" fontId="4" fillId="0" borderId="37" xfId="0" applyFont="1" applyBorder="1" applyAlignment="1">
      <alignment horizontal="center" vertical="center"/>
    </xf>
    <xf numFmtId="0" fontId="4" fillId="0" borderId="6" xfId="0" applyFont="1" applyBorder="1" applyAlignment="1">
      <alignment horizontal="center" vertical="center"/>
    </xf>
    <xf numFmtId="0" fontId="4" fillId="0" borderId="38" xfId="0" applyFont="1" applyBorder="1" applyAlignment="1">
      <alignment horizontal="center" vertical="center"/>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wrapText="1"/>
    </xf>
    <xf numFmtId="0" fontId="2" fillId="10" borderId="2" xfId="0" applyFont="1" applyFill="1" applyBorder="1" applyAlignment="1">
      <alignment horizontal="center" wrapText="1"/>
    </xf>
    <xf numFmtId="0" fontId="2" fillId="10" borderId="3" xfId="0" applyFont="1" applyFill="1" applyBorder="1" applyAlignment="1">
      <alignment horizontal="center" wrapText="1"/>
    </xf>
    <xf numFmtId="0" fontId="4" fillId="4" borderId="1" xfId="0" applyFont="1" applyFill="1" applyBorder="1" applyAlignment="1">
      <alignment horizontal="center" vertical="center" wrapText="1"/>
    </xf>
    <xf numFmtId="3" fontId="4" fillId="2" borderId="25" xfId="0" applyNumberFormat="1" applyFont="1" applyFill="1" applyBorder="1" applyAlignment="1">
      <alignment horizontal="center" vertical="center"/>
    </xf>
    <xf numFmtId="0" fontId="4" fillId="2" borderId="25" xfId="0" applyFont="1" applyFill="1" applyBorder="1" applyAlignment="1">
      <alignment horizontal="center" vertical="center"/>
    </xf>
    <xf numFmtId="0" fontId="4" fillId="2" borderId="27" xfId="0" applyFont="1" applyFill="1" applyBorder="1" applyAlignment="1">
      <alignment horizontal="center" vertical="center"/>
    </xf>
    <xf numFmtId="3" fontId="4" fillId="2" borderId="26" xfId="0" applyNumberFormat="1" applyFont="1" applyFill="1" applyBorder="1" applyAlignment="1">
      <alignment horizontal="center" vertical="center"/>
    </xf>
    <xf numFmtId="0" fontId="4" fillId="4" borderId="14"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19" xfId="0" applyFont="1" applyFill="1" applyBorder="1" applyAlignment="1">
      <alignment horizontal="center" vertical="center" wrapText="1"/>
    </xf>
    <xf numFmtId="3" fontId="4"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10" xfId="0" applyFont="1" applyFill="1" applyBorder="1" applyAlignment="1">
      <alignment horizontal="center" vertical="center"/>
    </xf>
    <xf numFmtId="3" fontId="4" fillId="2" borderId="15" xfId="0" applyNumberFormat="1" applyFont="1" applyFill="1" applyBorder="1" applyAlignment="1">
      <alignment horizontal="center" vertical="center"/>
    </xf>
    <xf numFmtId="3" fontId="4" fillId="2" borderId="3" xfId="0" applyNumberFormat="1" applyFont="1" applyFill="1" applyBorder="1" applyAlignment="1">
      <alignment horizontal="center" vertical="center"/>
    </xf>
    <xf numFmtId="0" fontId="4" fillId="2" borderId="3" xfId="0" applyFont="1" applyFill="1" applyBorder="1" applyAlignment="1">
      <alignment horizontal="center" vertical="center"/>
    </xf>
    <xf numFmtId="3" fontId="4" fillId="2" borderId="16"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4" borderId="5" xfId="0" applyFont="1" applyFill="1" applyBorder="1" applyAlignment="1">
      <alignment horizontal="center" vertical="center"/>
    </xf>
    <xf numFmtId="0" fontId="4" fillId="4" borderId="7" xfId="0" applyFont="1" applyFill="1" applyBorder="1" applyAlignment="1">
      <alignment horizontal="center" vertical="center" wrapText="1"/>
    </xf>
    <xf numFmtId="0" fontId="0" fillId="0" borderId="0" xfId="0" applyAlignment="1">
      <alignment horizontal="center"/>
    </xf>
    <xf numFmtId="0" fontId="12" fillId="2" borderId="0"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3" fillId="3" borderId="0" xfId="0" applyFont="1" applyFill="1" applyAlignment="1">
      <alignment horizontal="center" vertical="center"/>
    </xf>
    <xf numFmtId="0" fontId="13" fillId="2" borderId="0" xfId="0" applyFont="1" applyFill="1" applyAlignment="1">
      <alignment horizontal="center" vertical="center"/>
    </xf>
    <xf numFmtId="0" fontId="13" fillId="3" borderId="0"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3"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8" xfId="0" applyFont="1" applyFill="1" applyBorder="1" applyAlignment="1">
      <alignment horizontal="center" vertical="center"/>
    </xf>
    <xf numFmtId="0" fontId="1" fillId="9" borderId="0" xfId="0" applyFont="1" applyFill="1" applyBorder="1" applyAlignment="1">
      <alignment horizontal="center"/>
    </xf>
    <xf numFmtId="0" fontId="13" fillId="3" borderId="39" xfId="0" applyFont="1" applyFill="1" applyBorder="1" applyAlignment="1">
      <alignment horizontal="center" vertical="center"/>
    </xf>
    <xf numFmtId="0" fontId="12" fillId="9" borderId="39" xfId="0" applyFont="1" applyFill="1" applyBorder="1" applyAlignment="1">
      <alignment horizontal="center" vertical="center" wrapText="1"/>
    </xf>
    <xf numFmtId="0" fontId="12" fillId="9" borderId="0" xfId="0"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8"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0" xfId="0" applyFont="1" applyFill="1" applyAlignment="1">
      <alignment horizontal="center" vertical="center"/>
    </xf>
    <xf numFmtId="0" fontId="5" fillId="2" borderId="0" xfId="0" applyFont="1" applyFill="1" applyAlignment="1">
      <alignment horizontal="center" vertical="center"/>
    </xf>
    <xf numFmtId="0" fontId="5" fillId="3" borderId="0" xfId="0" applyFont="1" applyFill="1" applyBorder="1" applyAlignment="1">
      <alignment horizontal="center" vertical="center"/>
    </xf>
    <xf numFmtId="0" fontId="4" fillId="2" borderId="39"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3" xfId="0" applyFont="1" applyFill="1" applyBorder="1" applyAlignment="1">
      <alignment horizontal="center" vertical="center"/>
    </xf>
    <xf numFmtId="0" fontId="4" fillId="2" borderId="8"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Border="1" applyAlignment="1">
      <alignment horizontal="center" vertical="center"/>
    </xf>
    <xf numFmtId="0" fontId="1" fillId="9" borderId="0" xfId="0" applyFont="1" applyFill="1" applyAlignment="1">
      <alignment horizontal="center"/>
    </xf>
    <xf numFmtId="0" fontId="13" fillId="0" borderId="39" xfId="0" applyFont="1" applyBorder="1" applyAlignment="1">
      <alignment horizontal="center" vertical="center"/>
    </xf>
    <xf numFmtId="0" fontId="5" fillId="0" borderId="39"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0" fillId="9" borderId="2" xfId="0" applyFill="1" applyBorder="1" applyAlignment="1">
      <alignment horizontal="center"/>
    </xf>
    <xf numFmtId="0" fontId="12" fillId="9" borderId="3" xfId="0" applyFont="1" applyFill="1" applyBorder="1" applyAlignment="1">
      <alignment horizontal="center" vertical="center"/>
    </xf>
    <xf numFmtId="0" fontId="12" fillId="0" borderId="2" xfId="0" applyFont="1" applyBorder="1" applyAlignment="1">
      <alignment horizontal="center" vertical="center" textRotation="90"/>
    </xf>
    <xf numFmtId="0" fontId="12" fillId="0" borderId="0" xfId="0" applyFont="1" applyAlignment="1">
      <alignment horizontal="center" vertical="center" textRotation="90"/>
    </xf>
    <xf numFmtId="0" fontId="12" fillId="0" borderId="8" xfId="0" applyFont="1" applyBorder="1" applyAlignment="1">
      <alignment horizontal="center" vertical="center" textRotation="90"/>
    </xf>
    <xf numFmtId="0" fontId="12" fillId="2" borderId="3" xfId="0" applyFont="1" applyFill="1" applyBorder="1" applyAlignment="1">
      <alignment vertical="center"/>
    </xf>
    <xf numFmtId="0" fontId="12" fillId="15" borderId="2" xfId="0" applyFont="1" applyFill="1" applyBorder="1" applyAlignment="1">
      <alignment horizontal="center" vertical="center"/>
    </xf>
    <xf numFmtId="0" fontId="12" fillId="15" borderId="8" xfId="0" applyFont="1" applyFill="1" applyBorder="1" applyAlignment="1">
      <alignment horizontal="center" vertical="center"/>
    </xf>
    <xf numFmtId="0" fontId="12" fillId="15" borderId="2" xfId="0" applyFont="1" applyFill="1" applyBorder="1" applyAlignment="1">
      <alignment horizontal="center" vertical="center" wrapText="1"/>
    </xf>
    <xf numFmtId="0" fontId="12" fillId="15" borderId="8" xfId="0" applyFont="1" applyFill="1" applyBorder="1" applyAlignment="1">
      <alignment horizontal="center" vertical="center" wrapText="1"/>
    </xf>
    <xf numFmtId="0" fontId="12" fillId="0" borderId="39" xfId="0" applyFont="1" applyBorder="1" applyAlignment="1">
      <alignment horizontal="center" vertical="center" textRotation="90"/>
    </xf>
    <xf numFmtId="0" fontId="12" fillId="0" borderId="3" xfId="0" applyFont="1" applyBorder="1" applyAlignment="1">
      <alignment horizontal="center" vertical="center"/>
    </xf>
    <xf numFmtId="0" fontId="12" fillId="9" borderId="2" xfId="0" applyFont="1" applyFill="1" applyBorder="1" applyAlignment="1">
      <alignment horizontal="center" vertical="center" textRotation="90"/>
    </xf>
    <xf numFmtId="0" fontId="12" fillId="9" borderId="0" xfId="0" applyFont="1" applyFill="1" applyAlignment="1">
      <alignment horizontal="center" vertical="center" textRotation="90"/>
    </xf>
    <xf numFmtId="0" fontId="32" fillId="0" borderId="0" xfId="0" applyFont="1" applyAlignment="1">
      <alignment horizontal="left" vertical="center" wrapText="1"/>
    </xf>
    <xf numFmtId="0" fontId="12" fillId="2" borderId="41"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40" xfId="0" applyFont="1" applyFill="1" applyBorder="1" applyAlignment="1">
      <alignment horizontal="center" vertical="center"/>
    </xf>
    <xf numFmtId="0" fontId="0" fillId="2" borderId="14" xfId="0" applyFill="1" applyBorder="1" applyAlignment="1">
      <alignment vertical="center"/>
    </xf>
    <xf numFmtId="0" fontId="0" fillId="2" borderId="42" xfId="0" applyFill="1" applyBorder="1" applyAlignment="1">
      <alignment vertical="center"/>
    </xf>
    <xf numFmtId="0" fontId="12" fillId="2" borderId="19" xfId="0" applyFont="1" applyFill="1" applyBorder="1" applyAlignment="1">
      <alignment vertical="center"/>
    </xf>
    <xf numFmtId="0" fontId="12" fillId="2" borderId="43" xfId="0" applyFont="1" applyFill="1" applyBorder="1" applyAlignment="1">
      <alignment vertical="center"/>
    </xf>
    <xf numFmtId="0" fontId="12" fillId="2" borderId="15"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15"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9"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2" xfId="0" applyFont="1" applyFill="1" applyBorder="1" applyAlignment="1">
      <alignment horizontal="center" vertical="center"/>
    </xf>
    <xf numFmtId="0" fontId="1" fillId="9" borderId="15" xfId="0" applyFont="1" applyFill="1" applyBorder="1" applyAlignment="1">
      <alignment horizontal="center"/>
    </xf>
    <xf numFmtId="0" fontId="1" fillId="9" borderId="1" xfId="0" applyFont="1" applyFill="1" applyBorder="1" applyAlignment="1">
      <alignment horizontal="center"/>
    </xf>
    <xf numFmtId="0" fontId="1" fillId="9" borderId="10" xfId="0" applyFont="1" applyFill="1" applyBorder="1" applyAlignment="1">
      <alignment horizont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8" xfId="0" applyFont="1" applyFill="1" applyBorder="1" applyAlignment="1">
      <alignment horizontal="center" vertical="center"/>
    </xf>
    <xf numFmtId="0" fontId="5"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4" xfId="0" applyFont="1" applyFill="1" applyBorder="1" applyAlignment="1">
      <alignment horizontal="center" vertical="center"/>
    </xf>
    <xf numFmtId="0" fontId="4" fillId="3" borderId="0" xfId="0" applyFont="1" applyFill="1" applyAlignment="1">
      <alignment vertical="center"/>
    </xf>
    <xf numFmtId="0" fontId="4" fillId="3" borderId="8" xfId="0" applyFont="1" applyFill="1" applyBorder="1" applyAlignment="1">
      <alignment vertical="center"/>
    </xf>
    <xf numFmtId="0" fontId="4"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5" fillId="3" borderId="0" xfId="0" applyFont="1" applyFill="1" applyBorder="1" applyAlignment="1">
      <alignment vertical="center"/>
    </xf>
    <xf numFmtId="0" fontId="5" fillId="3" borderId="0" xfId="0" applyFont="1" applyFill="1" applyAlignment="1">
      <alignment vertical="center"/>
    </xf>
    <xf numFmtId="0" fontId="5" fillId="2" borderId="0" xfId="0" applyFont="1" applyFill="1" applyAlignment="1">
      <alignment vertical="center"/>
    </xf>
    <xf numFmtId="0" fontId="5" fillId="3" borderId="2" xfId="0" applyFont="1" applyFill="1" applyBorder="1" applyAlignment="1">
      <alignment vertical="center"/>
    </xf>
    <xf numFmtId="0" fontId="4" fillId="2"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3" borderId="1" xfId="0" applyNumberFormat="1" applyFont="1" applyFill="1" applyBorder="1" applyAlignment="1">
      <alignment horizontal="center" vertical="center"/>
    </xf>
    <xf numFmtId="0" fontId="4" fillId="3" borderId="10" xfId="0" applyFont="1" applyFill="1" applyBorder="1" applyAlignment="1">
      <alignment horizontal="center" vertical="center"/>
    </xf>
    <xf numFmtId="3" fontId="4" fillId="3" borderId="15"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32" xfId="0" applyFont="1" applyFill="1" applyBorder="1" applyAlignment="1">
      <alignment horizontal="center" vertical="center"/>
    </xf>
    <xf numFmtId="0" fontId="4" fillId="9" borderId="28" xfId="0" applyFont="1" applyFill="1" applyBorder="1" applyAlignment="1">
      <alignment horizontal="center" vertical="center"/>
    </xf>
    <xf numFmtId="0" fontId="4" fillId="9" borderId="3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31" xfId="0" applyFont="1" applyFill="1" applyBorder="1" applyAlignment="1">
      <alignment horizontal="center" vertical="center"/>
    </xf>
    <xf numFmtId="0" fontId="4" fillId="9" borderId="33" xfId="0" applyFont="1" applyFill="1" applyBorder="1" applyAlignment="1">
      <alignment horizontal="center" vertical="center"/>
    </xf>
    <xf numFmtId="0" fontId="4" fillId="9" borderId="32" xfId="0" applyFont="1" applyFill="1" applyBorder="1" applyAlignment="1">
      <alignment horizontal="center" vertical="center"/>
    </xf>
    <xf numFmtId="0" fontId="4" fillId="9" borderId="29"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2" fillId="9" borderId="30" xfId="0" applyFont="1" applyFill="1" applyBorder="1" applyAlignment="1">
      <alignment horizontal="center" vertical="center"/>
    </xf>
    <xf numFmtId="0" fontId="2" fillId="9" borderId="33" xfId="0" applyFont="1" applyFill="1" applyBorder="1" applyAlignment="1">
      <alignment horizontal="center" vertical="center"/>
    </xf>
    <xf numFmtId="0" fontId="4" fillId="9" borderId="34" xfId="0" applyFont="1" applyFill="1" applyBorder="1" applyAlignment="1">
      <alignment horizontal="center" vertical="center" wrapText="1"/>
    </xf>
    <xf numFmtId="0" fontId="4" fillId="9" borderId="36" xfId="0" applyFont="1" applyFill="1" applyBorder="1" applyAlignment="1">
      <alignment horizontal="center" vertical="center" wrapText="1"/>
    </xf>
  </cellXfs>
  <cellStyles count="5">
    <cellStyle name="Hyperlink" xfId="1" builtinId="8"/>
    <cellStyle name="Normal" xfId="0" builtinId="0"/>
    <cellStyle name="Normal_GDL Awareness3" xfId="3"/>
    <cellStyle name="Normal_KSIs Drivers Under 25_1" xfId="4"/>
    <cellStyle name="Percent" xfId="2" builtinId="5"/>
  </cellStyles>
  <dxfs count="0"/>
  <tableStyles count="0" defaultTableStyle="TableStyleMedium2" defaultPivotStyle="PivotStyleLight16"/>
  <colors>
    <mruColors>
      <color rgb="FFFFC035"/>
      <color rgb="FF2F5580"/>
      <color rgb="FF006400"/>
      <color rgb="FF5BC5D6"/>
      <color rgb="FFA5A5AF"/>
      <color rgb="FF96C5D6"/>
      <color rgb="FF00F5FF"/>
      <color rgb="FF00FFFF"/>
      <color rgb="FF050F84"/>
      <color rgb="FF10F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3149606299214E-2"/>
          <c:y val="5.0925925925925923E-2"/>
          <c:w val="0.89019685039370078"/>
          <c:h val="0.83299358413531654"/>
        </c:manualLayout>
      </c:layout>
      <c:lineChart>
        <c:grouping val="standard"/>
        <c:varyColors val="0"/>
        <c:ser>
          <c:idx val="1"/>
          <c:order val="0"/>
          <c:tx>
            <c:v>KSIs resulting from collisions involving drivers aged 17-23</c:v>
          </c:tx>
          <c:spPr>
            <a:ln w="50800" cap="rnd">
              <a:solidFill>
                <a:srgbClr val="2F5580"/>
              </a:solidFill>
              <a:round/>
            </a:ln>
            <a:effectLst/>
          </c:spPr>
          <c:marker>
            <c:symbol val="none"/>
          </c:marker>
          <c:cat>
            <c:numRef>
              <c:f>Table2!$A$4:$A$15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Table2!$B$4:$B$15</c:f>
              <c:numCache>
                <c:formatCode>0</c:formatCode>
                <c:ptCount val="12"/>
                <c:pt idx="0">
                  <c:v>341</c:v>
                </c:pt>
                <c:pt idx="1">
                  <c:v>320</c:v>
                </c:pt>
                <c:pt idx="2">
                  <c:v>270</c:v>
                </c:pt>
                <c:pt idx="3">
                  <c:v>213</c:v>
                </c:pt>
                <c:pt idx="4">
                  <c:v>221</c:v>
                </c:pt>
                <c:pt idx="5">
                  <c:v>189</c:v>
                </c:pt>
                <c:pt idx="6">
                  <c:v>243</c:v>
                </c:pt>
                <c:pt idx="7">
                  <c:v>214</c:v>
                </c:pt>
                <c:pt idx="8">
                  <c:v>223</c:v>
                </c:pt>
                <c:pt idx="9">
                  <c:v>218</c:v>
                </c:pt>
                <c:pt idx="10">
                  <c:v>187</c:v>
                </c:pt>
                <c:pt idx="11" formatCode="General">
                  <c:v>210</c:v>
                </c:pt>
              </c:numCache>
            </c:numRef>
          </c:val>
          <c:smooth val="0"/>
        </c:ser>
        <c:ser>
          <c:idx val="2"/>
          <c:order val="1"/>
          <c:tx>
            <c:v>2012-2016 Baseline (218)</c:v>
          </c:tx>
          <c:spPr>
            <a:ln w="28575" cap="rnd">
              <a:solidFill>
                <a:srgbClr val="006400"/>
              </a:solidFill>
              <a:prstDash val="dash"/>
              <a:round/>
            </a:ln>
            <a:effectLst/>
          </c:spPr>
          <c:marker>
            <c:symbol val="none"/>
          </c:marker>
          <c:cat>
            <c:numRef>
              <c:f>Table2!$A$4:$A$15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Table2!$F$4:$F$15</c:f>
              <c:numCache>
                <c:formatCode>0.0</c:formatCode>
                <c:ptCount val="12"/>
                <c:pt idx="0">
                  <c:v>218</c:v>
                </c:pt>
                <c:pt idx="1">
                  <c:v>218</c:v>
                </c:pt>
                <c:pt idx="2">
                  <c:v>218</c:v>
                </c:pt>
                <c:pt idx="3">
                  <c:v>218</c:v>
                </c:pt>
                <c:pt idx="4">
                  <c:v>218</c:v>
                </c:pt>
                <c:pt idx="5">
                  <c:v>218</c:v>
                </c:pt>
                <c:pt idx="6">
                  <c:v>218</c:v>
                </c:pt>
                <c:pt idx="7">
                  <c:v>218</c:v>
                </c:pt>
                <c:pt idx="8">
                  <c:v>218</c:v>
                </c:pt>
                <c:pt idx="9">
                  <c:v>218</c:v>
                </c:pt>
                <c:pt idx="10">
                  <c:v>218</c:v>
                </c:pt>
                <c:pt idx="11">
                  <c:v>218</c:v>
                </c:pt>
              </c:numCache>
            </c:numRef>
          </c:val>
          <c:smooth val="0"/>
        </c:ser>
        <c:dLbls>
          <c:showLegendKey val="0"/>
          <c:showVal val="0"/>
          <c:showCatName val="0"/>
          <c:showSerName val="0"/>
          <c:showPercent val="0"/>
          <c:showBubbleSize val="0"/>
        </c:dLbls>
        <c:smooth val="0"/>
        <c:axId val="419152560"/>
        <c:axId val="419153736"/>
      </c:lineChart>
      <c:catAx>
        <c:axId val="4191525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19153736"/>
        <c:crosses val="autoZero"/>
        <c:auto val="1"/>
        <c:lblAlgn val="ctr"/>
        <c:lblOffset val="100"/>
        <c:noMultiLvlLbl val="0"/>
      </c:catAx>
      <c:valAx>
        <c:axId val="419153736"/>
        <c:scaling>
          <c:orientation val="minMax"/>
        </c:scaling>
        <c:delete val="0"/>
        <c:axPos val="l"/>
        <c:numFmt formatCode="0" sourceLinked="1"/>
        <c:majorTickMark val="out"/>
        <c:minorTickMark val="none"/>
        <c:tickLblPos val="nextTo"/>
        <c:spPr>
          <a:noFill/>
          <a:ln>
            <a:solidFill>
              <a:srgbClr val="0064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1915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Table6!$A$25:$A$32</c:f>
              <c:strCache>
                <c:ptCount val="8"/>
                <c:pt idx="0">
                  <c:v>2008-2012</c:v>
                </c:pt>
                <c:pt idx="1">
                  <c:v>2009-2013</c:v>
                </c:pt>
                <c:pt idx="2">
                  <c:v>2010-2014</c:v>
                </c:pt>
                <c:pt idx="3">
                  <c:v>2011-2015</c:v>
                </c:pt>
                <c:pt idx="4">
                  <c:v>2012-2016</c:v>
                </c:pt>
                <c:pt idx="5">
                  <c:v>2013-2017</c:v>
                </c:pt>
                <c:pt idx="6">
                  <c:v>2014-2018</c:v>
                </c:pt>
                <c:pt idx="7">
                  <c:v>2015-2019</c:v>
                </c:pt>
              </c:strCache>
            </c:strRef>
          </c:cat>
          <c:val>
            <c:numRef>
              <c:f>Table6!$E$25:$E$32</c:f>
              <c:numCache>
                <c:formatCode>0%</c:formatCode>
                <c:ptCount val="8"/>
                <c:pt idx="0">
                  <c:v>0.72147651006711411</c:v>
                </c:pt>
                <c:pt idx="1">
                  <c:v>0.71851851851851845</c:v>
                </c:pt>
                <c:pt idx="2">
                  <c:v>0.71250000000000002</c:v>
                </c:pt>
                <c:pt idx="3">
                  <c:v>0.73684210526315785</c:v>
                </c:pt>
                <c:pt idx="4">
                  <c:v>0.74025974025974028</c:v>
                </c:pt>
                <c:pt idx="5">
                  <c:v>0.76076555023923453</c:v>
                </c:pt>
                <c:pt idx="6">
                  <c:v>0.76168224299065423</c:v>
                </c:pt>
                <c:pt idx="7">
                  <c:v>0.75355450236966826</c:v>
                </c:pt>
              </c:numCache>
            </c:numRef>
          </c:val>
          <c:smooth val="0"/>
        </c:ser>
        <c:ser>
          <c:idx val="2"/>
          <c:order val="1"/>
          <c:spPr>
            <a:ln w="28575" cap="rnd">
              <a:solidFill>
                <a:srgbClr val="006400"/>
              </a:solidFill>
              <a:prstDash val="dash"/>
              <a:round/>
            </a:ln>
            <a:effectLst/>
          </c:spPr>
          <c:marker>
            <c:symbol val="none"/>
          </c:marker>
          <c:cat>
            <c:strRef>
              <c:f>Table6!$A$25:$A$32</c:f>
              <c:strCache>
                <c:ptCount val="8"/>
                <c:pt idx="0">
                  <c:v>2008-2012</c:v>
                </c:pt>
                <c:pt idx="1">
                  <c:v>2009-2013</c:v>
                </c:pt>
                <c:pt idx="2">
                  <c:v>2010-2014</c:v>
                </c:pt>
                <c:pt idx="3">
                  <c:v>2011-2015</c:v>
                </c:pt>
                <c:pt idx="4">
                  <c:v>2012-2016</c:v>
                </c:pt>
                <c:pt idx="5">
                  <c:v>2013-2017</c:v>
                </c:pt>
                <c:pt idx="6">
                  <c:v>2014-2018</c:v>
                </c:pt>
                <c:pt idx="7">
                  <c:v>2015-2019</c:v>
                </c:pt>
              </c:strCache>
            </c:strRef>
          </c:cat>
          <c:val>
            <c:numRef>
              <c:f>Table6!$G$25:$G$32</c:f>
              <c:numCache>
                <c:formatCode>0%</c:formatCode>
                <c:ptCount val="8"/>
                <c:pt idx="0">
                  <c:v>0.74025974025974028</c:v>
                </c:pt>
                <c:pt idx="1">
                  <c:v>0.74025974025974028</c:v>
                </c:pt>
                <c:pt idx="2">
                  <c:v>0.74025974025974028</c:v>
                </c:pt>
                <c:pt idx="3">
                  <c:v>0.74025974025974028</c:v>
                </c:pt>
                <c:pt idx="4">
                  <c:v>0.74025974025974028</c:v>
                </c:pt>
                <c:pt idx="5">
                  <c:v>0.74025974025974028</c:v>
                </c:pt>
                <c:pt idx="6">
                  <c:v>0.74025974025974028</c:v>
                </c:pt>
                <c:pt idx="7">
                  <c:v>0.74025974025974028</c:v>
                </c:pt>
              </c:numCache>
            </c:numRef>
          </c:val>
          <c:smooth val="0"/>
        </c:ser>
        <c:dLbls>
          <c:showLegendKey val="0"/>
          <c:showVal val="0"/>
          <c:showCatName val="0"/>
          <c:showSerName val="0"/>
          <c:showPercent val="0"/>
          <c:showBubbleSize val="0"/>
        </c:dLbls>
        <c:smooth val="0"/>
        <c:axId val="423481992"/>
        <c:axId val="423482776"/>
      </c:lineChart>
      <c:catAx>
        <c:axId val="423481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2776"/>
        <c:crosses val="autoZero"/>
        <c:auto val="1"/>
        <c:lblAlgn val="ctr"/>
        <c:lblOffset val="100"/>
        <c:noMultiLvlLbl val="0"/>
      </c:catAx>
      <c:valAx>
        <c:axId val="423482776"/>
        <c:scaling>
          <c:orientation val="minMax"/>
          <c:min val="0.66000000000000014"/>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1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numRef>
              <c:f>Table7!$A$5:$A$16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Table7!$J$5:$J$16</c:f>
              <c:numCache>
                <c:formatCode>0%</c:formatCode>
                <c:ptCount val="12"/>
                <c:pt idx="0">
                  <c:v>0.58695652173913049</c:v>
                </c:pt>
                <c:pt idx="1">
                  <c:v>0.44642857142857145</c:v>
                </c:pt>
                <c:pt idx="2">
                  <c:v>0.36585365853658536</c:v>
                </c:pt>
                <c:pt idx="3">
                  <c:v>0.42105263157894735</c:v>
                </c:pt>
                <c:pt idx="4">
                  <c:v>0.41176470588235292</c:v>
                </c:pt>
                <c:pt idx="5">
                  <c:v>0.4</c:v>
                </c:pt>
                <c:pt idx="6">
                  <c:v>0.33333333333333331</c:v>
                </c:pt>
                <c:pt idx="7">
                  <c:v>0.34210526315789475</c:v>
                </c:pt>
                <c:pt idx="8">
                  <c:v>0.51219512195121952</c:v>
                </c:pt>
                <c:pt idx="9">
                  <c:v>0.63636363636363635</c:v>
                </c:pt>
                <c:pt idx="10">
                  <c:v>0.55172413793103448</c:v>
                </c:pt>
                <c:pt idx="11">
                  <c:v>0.65517241379310343</c:v>
                </c:pt>
              </c:numCache>
            </c:numRef>
          </c:val>
          <c:smooth val="0"/>
        </c:ser>
        <c:ser>
          <c:idx val="2"/>
          <c:order val="1"/>
          <c:spPr>
            <a:ln w="28575" cap="rnd">
              <a:solidFill>
                <a:srgbClr val="006400"/>
              </a:solidFill>
              <a:prstDash val="dash"/>
              <a:round/>
            </a:ln>
            <a:effectLst/>
          </c:spPr>
          <c:marker>
            <c:symbol val="none"/>
          </c:marker>
          <c:cat>
            <c:numRef>
              <c:f>Table7!$A$5:$A$16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Table7!$L$5:$L$16</c:f>
              <c:numCache>
                <c:formatCode>0%</c:formatCode>
                <c:ptCount val="12"/>
                <c:pt idx="0">
                  <c:v>0.40350877192982454</c:v>
                </c:pt>
                <c:pt idx="1">
                  <c:v>0.40350877192982454</c:v>
                </c:pt>
                <c:pt idx="2">
                  <c:v>0.40350877192982454</c:v>
                </c:pt>
                <c:pt idx="3">
                  <c:v>0.40350877192982454</c:v>
                </c:pt>
                <c:pt idx="4">
                  <c:v>0.40350877192982454</c:v>
                </c:pt>
                <c:pt idx="5">
                  <c:v>0.40350877192982454</c:v>
                </c:pt>
                <c:pt idx="6">
                  <c:v>0.40350877192982454</c:v>
                </c:pt>
                <c:pt idx="7">
                  <c:v>0.40350877192982454</c:v>
                </c:pt>
                <c:pt idx="8">
                  <c:v>0.40350877192982454</c:v>
                </c:pt>
                <c:pt idx="9">
                  <c:v>0.40350877192982454</c:v>
                </c:pt>
                <c:pt idx="10">
                  <c:v>0.40350877192982454</c:v>
                </c:pt>
                <c:pt idx="11">
                  <c:v>0.40350877192982454</c:v>
                </c:pt>
              </c:numCache>
            </c:numRef>
          </c:val>
          <c:smooth val="0"/>
        </c:ser>
        <c:dLbls>
          <c:showLegendKey val="0"/>
          <c:showVal val="0"/>
          <c:showCatName val="0"/>
          <c:showSerName val="0"/>
          <c:showPercent val="0"/>
          <c:showBubbleSize val="0"/>
        </c:dLbls>
        <c:smooth val="0"/>
        <c:axId val="423483560"/>
        <c:axId val="423484736"/>
      </c:lineChart>
      <c:catAx>
        <c:axId val="4234835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4736"/>
        <c:crosses val="autoZero"/>
        <c:auto val="1"/>
        <c:lblAlgn val="ctr"/>
        <c:lblOffset val="100"/>
        <c:noMultiLvlLbl val="0"/>
      </c:catAx>
      <c:valAx>
        <c:axId val="423484736"/>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Table7!$A$24:$A$31</c:f>
              <c:strCache>
                <c:ptCount val="8"/>
                <c:pt idx="0">
                  <c:v>2008-2012</c:v>
                </c:pt>
                <c:pt idx="1">
                  <c:v>2009-2013</c:v>
                </c:pt>
                <c:pt idx="2">
                  <c:v>2010-2014</c:v>
                </c:pt>
                <c:pt idx="3">
                  <c:v>2011-2015</c:v>
                </c:pt>
                <c:pt idx="4">
                  <c:v>2012-2016</c:v>
                </c:pt>
                <c:pt idx="5">
                  <c:v>2013-2017</c:v>
                </c:pt>
                <c:pt idx="6">
                  <c:v>2014-2018</c:v>
                </c:pt>
                <c:pt idx="7">
                  <c:v>2015-2019</c:v>
                </c:pt>
              </c:strCache>
            </c:strRef>
          </c:cat>
          <c:val>
            <c:numRef>
              <c:f>Table7!$J$24:$J$31</c:f>
              <c:numCache>
                <c:formatCode>0%</c:formatCode>
                <c:ptCount val="8"/>
                <c:pt idx="0">
                  <c:v>0.4511627906976744</c:v>
                </c:pt>
                <c:pt idx="1">
                  <c:v>0.41237113402061859</c:v>
                </c:pt>
                <c:pt idx="2">
                  <c:v>0.38596491228070168</c:v>
                </c:pt>
                <c:pt idx="3">
                  <c:v>0.38095238095238093</c:v>
                </c:pt>
                <c:pt idx="4">
                  <c:v>0.40350877192982454</c:v>
                </c:pt>
                <c:pt idx="5">
                  <c:v>0.43396226415094341</c:v>
                </c:pt>
                <c:pt idx="6">
                  <c:v>0.46012269938650302</c:v>
                </c:pt>
                <c:pt idx="7">
                  <c:v>0.5220125786163522</c:v>
                </c:pt>
              </c:numCache>
            </c:numRef>
          </c:val>
          <c:smooth val="0"/>
        </c:ser>
        <c:ser>
          <c:idx val="2"/>
          <c:order val="1"/>
          <c:spPr>
            <a:ln w="28575" cap="rnd">
              <a:solidFill>
                <a:srgbClr val="006400"/>
              </a:solidFill>
              <a:prstDash val="dash"/>
              <a:round/>
            </a:ln>
            <a:effectLst/>
          </c:spPr>
          <c:marker>
            <c:symbol val="none"/>
          </c:marker>
          <c:cat>
            <c:strRef>
              <c:f>Table7!$A$24:$A$31</c:f>
              <c:strCache>
                <c:ptCount val="8"/>
                <c:pt idx="0">
                  <c:v>2008-2012</c:v>
                </c:pt>
                <c:pt idx="1">
                  <c:v>2009-2013</c:v>
                </c:pt>
                <c:pt idx="2">
                  <c:v>2010-2014</c:v>
                </c:pt>
                <c:pt idx="3">
                  <c:v>2011-2015</c:v>
                </c:pt>
                <c:pt idx="4">
                  <c:v>2012-2016</c:v>
                </c:pt>
                <c:pt idx="5">
                  <c:v>2013-2017</c:v>
                </c:pt>
                <c:pt idx="6">
                  <c:v>2014-2018</c:v>
                </c:pt>
                <c:pt idx="7">
                  <c:v>2015-2019</c:v>
                </c:pt>
              </c:strCache>
            </c:strRef>
          </c:cat>
          <c:val>
            <c:numRef>
              <c:f>Table7!$L$24:$L$31</c:f>
              <c:numCache>
                <c:formatCode>0%</c:formatCode>
                <c:ptCount val="8"/>
                <c:pt idx="0">
                  <c:v>0.40350877192982454</c:v>
                </c:pt>
                <c:pt idx="1">
                  <c:v>0.40350877192982454</c:v>
                </c:pt>
                <c:pt idx="2">
                  <c:v>0.40350877192982454</c:v>
                </c:pt>
                <c:pt idx="3">
                  <c:v>0.40350877192982454</c:v>
                </c:pt>
                <c:pt idx="4">
                  <c:v>0.40350877192982454</c:v>
                </c:pt>
                <c:pt idx="5">
                  <c:v>0.40350877192982454</c:v>
                </c:pt>
                <c:pt idx="6">
                  <c:v>0.40350877192982454</c:v>
                </c:pt>
                <c:pt idx="7">
                  <c:v>0.40350877192982454</c:v>
                </c:pt>
              </c:numCache>
            </c:numRef>
          </c:val>
          <c:smooth val="0"/>
        </c:ser>
        <c:dLbls>
          <c:showLegendKey val="0"/>
          <c:showVal val="0"/>
          <c:showCatName val="0"/>
          <c:showSerName val="0"/>
          <c:showPercent val="0"/>
          <c:showBubbleSize val="0"/>
        </c:dLbls>
        <c:smooth val="0"/>
        <c:axId val="423484344"/>
        <c:axId val="423480032"/>
      </c:lineChart>
      <c:catAx>
        <c:axId val="4234843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0032"/>
        <c:crosses val="autoZero"/>
        <c:auto val="1"/>
        <c:lblAlgn val="ctr"/>
        <c:lblOffset val="100"/>
        <c:noMultiLvlLbl val="0"/>
      </c:catAx>
      <c:valAx>
        <c:axId val="423480032"/>
        <c:scaling>
          <c:orientation val="minMax"/>
          <c:min val="0.30000000000000004"/>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4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b="1">
                <a:solidFill>
                  <a:sysClr val="windowText" lastClr="000000"/>
                </a:solidFill>
                <a:latin typeface="Arial" panose="020B0604020202020204" pitchFamily="34" charset="0"/>
                <a:cs typeface="Arial" panose="020B0604020202020204" pitchFamily="34" charset="0"/>
              </a:rPr>
              <a:t>%</a:t>
            </a:r>
            <a:r>
              <a:rPr lang="en-GB" sz="1100" b="1" baseline="0">
                <a:solidFill>
                  <a:sysClr val="windowText" lastClr="000000"/>
                </a:solidFill>
                <a:latin typeface="Arial" panose="020B0604020202020204" pitchFamily="34" charset="0"/>
                <a:cs typeface="Arial" panose="020B0604020202020204" pitchFamily="34" charset="0"/>
              </a:rPr>
              <a:t> Motorcyclist KSI casualties responsible for their injuries, by age group</a:t>
            </a:r>
            <a:endParaRPr lang="en-GB" sz="11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8477867631410935E-2"/>
          <c:y val="0.18601851851851853"/>
          <c:w val="0.90674735759381431"/>
          <c:h val="0.60067876932050157"/>
        </c:manualLayout>
      </c:layout>
      <c:barChart>
        <c:barDir val="col"/>
        <c:grouping val="clustered"/>
        <c:varyColors val="0"/>
        <c:ser>
          <c:idx val="0"/>
          <c:order val="0"/>
          <c:tx>
            <c:strRef>
              <c:f>Table9!$N$4</c:f>
              <c:strCache>
                <c:ptCount val="1"/>
                <c:pt idx="0">
                  <c:v>2012-2016</c:v>
                </c:pt>
              </c:strCache>
            </c:strRef>
          </c:tx>
          <c:spPr>
            <a:solidFill>
              <a:srgbClr val="2F55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Table9!$A$5:$A$9</c:f>
              <c:strCache>
                <c:ptCount val="5"/>
                <c:pt idx="0">
                  <c:v>17-23</c:v>
                </c:pt>
                <c:pt idx="1">
                  <c:v>24-29</c:v>
                </c:pt>
                <c:pt idx="2">
                  <c:v>30-39</c:v>
                </c:pt>
                <c:pt idx="3">
                  <c:v>40-49</c:v>
                </c:pt>
                <c:pt idx="4">
                  <c:v>50+</c:v>
                </c:pt>
              </c:strCache>
            </c:strRef>
          </c:cat>
          <c:val>
            <c:numRef>
              <c:f>Table9!$N$5:$N$9</c:f>
              <c:numCache>
                <c:formatCode>0%</c:formatCode>
                <c:ptCount val="5"/>
                <c:pt idx="0">
                  <c:v>0.5161290322580645</c:v>
                </c:pt>
                <c:pt idx="1">
                  <c:v>0.48571428571428571</c:v>
                </c:pt>
                <c:pt idx="2">
                  <c:v>0.6029411764705882</c:v>
                </c:pt>
                <c:pt idx="3">
                  <c:v>0.41129032258064518</c:v>
                </c:pt>
                <c:pt idx="4">
                  <c:v>0.37623762376237624</c:v>
                </c:pt>
              </c:numCache>
            </c:numRef>
          </c:val>
        </c:ser>
        <c:ser>
          <c:idx val="1"/>
          <c:order val="1"/>
          <c:tx>
            <c:strRef>
              <c:f>Table9!$O$4</c:f>
              <c:strCache>
                <c:ptCount val="1"/>
                <c:pt idx="0">
                  <c:v>2013-2017</c:v>
                </c:pt>
              </c:strCache>
            </c:strRef>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Table9!$A$5:$A$9</c:f>
              <c:strCache>
                <c:ptCount val="5"/>
                <c:pt idx="0">
                  <c:v>17-23</c:v>
                </c:pt>
                <c:pt idx="1">
                  <c:v>24-29</c:v>
                </c:pt>
                <c:pt idx="2">
                  <c:v>30-39</c:v>
                </c:pt>
                <c:pt idx="3">
                  <c:v>40-49</c:v>
                </c:pt>
                <c:pt idx="4">
                  <c:v>50+</c:v>
                </c:pt>
              </c:strCache>
            </c:strRef>
          </c:cat>
          <c:val>
            <c:numRef>
              <c:f>Table9!$O$5:$O$9</c:f>
              <c:numCache>
                <c:formatCode>0%</c:formatCode>
                <c:ptCount val="5"/>
                <c:pt idx="0">
                  <c:v>0.52439024390243905</c:v>
                </c:pt>
                <c:pt idx="1">
                  <c:v>0.546875</c:v>
                </c:pt>
                <c:pt idx="2">
                  <c:v>0.625</c:v>
                </c:pt>
                <c:pt idx="3">
                  <c:v>0.43697478991596639</c:v>
                </c:pt>
                <c:pt idx="4">
                  <c:v>0.40869565217391307</c:v>
                </c:pt>
              </c:numCache>
            </c:numRef>
          </c:val>
        </c:ser>
        <c:ser>
          <c:idx val="2"/>
          <c:order val="2"/>
          <c:tx>
            <c:strRef>
              <c:f>Table9!$P$4</c:f>
              <c:strCache>
                <c:ptCount val="1"/>
                <c:pt idx="0">
                  <c:v>2014-2018</c:v>
                </c:pt>
              </c:strCache>
            </c:strRef>
          </c:tx>
          <c:spPr>
            <a:solidFill>
              <a:srgbClr val="A5A5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Table9!$A$5:$A$9</c:f>
              <c:strCache>
                <c:ptCount val="5"/>
                <c:pt idx="0">
                  <c:v>17-23</c:v>
                </c:pt>
                <c:pt idx="1">
                  <c:v>24-29</c:v>
                </c:pt>
                <c:pt idx="2">
                  <c:v>30-39</c:v>
                </c:pt>
                <c:pt idx="3">
                  <c:v>40-49</c:v>
                </c:pt>
                <c:pt idx="4">
                  <c:v>50+</c:v>
                </c:pt>
              </c:strCache>
            </c:strRef>
          </c:cat>
          <c:val>
            <c:numRef>
              <c:f>Table9!$P$5:$P$9</c:f>
              <c:numCache>
                <c:formatCode>0%</c:formatCode>
                <c:ptCount val="5"/>
                <c:pt idx="0">
                  <c:v>0.50632911392405067</c:v>
                </c:pt>
                <c:pt idx="1">
                  <c:v>0.59701492537313428</c:v>
                </c:pt>
                <c:pt idx="2">
                  <c:v>0.56716417910447758</c:v>
                </c:pt>
                <c:pt idx="3">
                  <c:v>0.43636363636363634</c:v>
                </c:pt>
                <c:pt idx="4">
                  <c:v>0.41221374045801529</c:v>
                </c:pt>
              </c:numCache>
            </c:numRef>
          </c:val>
        </c:ser>
        <c:ser>
          <c:idx val="3"/>
          <c:order val="3"/>
          <c:tx>
            <c:strRef>
              <c:f>Table9!$Q$4</c:f>
              <c:strCache>
                <c:ptCount val="1"/>
                <c:pt idx="0">
                  <c:v>2015-2019</c:v>
                </c:pt>
              </c:strCache>
            </c:strRef>
          </c:tx>
          <c:spPr>
            <a:solidFill>
              <a:srgbClr val="00F5FF"/>
            </a:solidFill>
            <a:ln>
              <a:noFill/>
            </a:ln>
            <a:effectLst/>
          </c:spPr>
          <c:invertIfNegative val="0"/>
          <c:dLbls>
            <c:dLbl>
              <c:idx val="0"/>
              <c:tx>
                <c:rich>
                  <a:bodyPr/>
                  <a:lstStyle/>
                  <a:p>
                    <a:fld id="{066D64BA-014D-4B8E-8BA3-482093CFCBBB}" type="VALUE">
                      <a:rPr lang="en-US" b="1"/>
                      <a:pPr/>
                      <a:t>[VALUE]</a:t>
                    </a:fld>
                    <a:endParaRPr lang="en-GB"/>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tx>
                <c:rich>
                  <a:bodyPr/>
                  <a:lstStyle/>
                  <a:p>
                    <a:fld id="{509410BB-2F73-4E4E-AA5F-BD93C05104FD}" type="VALUE">
                      <a:rPr lang="en-US" b="1"/>
                      <a:pPr/>
                      <a:t>[VALUE]</a:t>
                    </a:fld>
                    <a:endParaRPr lang="en-GB"/>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tx>
                <c:rich>
                  <a:bodyPr/>
                  <a:lstStyle/>
                  <a:p>
                    <a:fld id="{733D0467-FC4E-446E-B8FF-65768596AAF9}" type="VALUE">
                      <a:rPr lang="en-US" b="1"/>
                      <a:pPr/>
                      <a:t>[VALUE]</a:t>
                    </a:fld>
                    <a:endParaRPr lang="en-GB"/>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tx>
                <c:rich>
                  <a:bodyPr/>
                  <a:lstStyle/>
                  <a:p>
                    <a:fld id="{BCC77496-CCFF-4FE3-943A-3AB02783950C}" type="VALUE">
                      <a:rPr lang="en-US" b="1"/>
                      <a:pPr/>
                      <a:t>[VALUE]</a:t>
                    </a:fld>
                    <a:endParaRPr lang="en-GB"/>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4"/>
              <c:tx>
                <c:rich>
                  <a:bodyPr/>
                  <a:lstStyle/>
                  <a:p>
                    <a:fld id="{0C7BCE40-CCE4-47D1-B337-A76CD3B19DB8}" type="VALUE">
                      <a:rPr lang="en-US" b="1"/>
                      <a:pPr/>
                      <a:t>[VALUE]</a:t>
                    </a:fld>
                    <a:endParaRPr lang="en-GB"/>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Table9!$A$5:$A$9</c:f>
              <c:strCache>
                <c:ptCount val="5"/>
                <c:pt idx="0">
                  <c:v>17-23</c:v>
                </c:pt>
                <c:pt idx="1">
                  <c:v>24-29</c:v>
                </c:pt>
                <c:pt idx="2">
                  <c:v>30-39</c:v>
                </c:pt>
                <c:pt idx="3">
                  <c:v>40-49</c:v>
                </c:pt>
                <c:pt idx="4">
                  <c:v>50+</c:v>
                </c:pt>
              </c:strCache>
            </c:strRef>
          </c:cat>
          <c:val>
            <c:numRef>
              <c:f>Table9!$Q$5:$Q$9</c:f>
              <c:numCache>
                <c:formatCode>0%</c:formatCode>
                <c:ptCount val="5"/>
                <c:pt idx="0">
                  <c:v>0.49275362318840582</c:v>
                </c:pt>
                <c:pt idx="1">
                  <c:v>0.61538461538461542</c:v>
                </c:pt>
                <c:pt idx="2">
                  <c:v>0.56164383561643838</c:v>
                </c:pt>
                <c:pt idx="3">
                  <c:v>0.42424242424242425</c:v>
                </c:pt>
                <c:pt idx="4">
                  <c:v>0.46099290780141799</c:v>
                </c:pt>
              </c:numCache>
            </c:numRef>
          </c:val>
        </c:ser>
        <c:dLbls>
          <c:dLblPos val="inEnd"/>
          <c:showLegendKey val="0"/>
          <c:showVal val="1"/>
          <c:showCatName val="0"/>
          <c:showSerName val="0"/>
          <c:showPercent val="0"/>
          <c:showBubbleSize val="0"/>
        </c:dLbls>
        <c:gapWidth val="59"/>
        <c:overlap val="-7"/>
        <c:axId val="423485128"/>
        <c:axId val="423478856"/>
      </c:barChart>
      <c:catAx>
        <c:axId val="4234851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78856"/>
        <c:crosses val="autoZero"/>
        <c:auto val="1"/>
        <c:lblAlgn val="ctr"/>
        <c:lblOffset val="100"/>
        <c:noMultiLvlLbl val="0"/>
      </c:catAx>
      <c:valAx>
        <c:axId val="42347885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5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Number of KSIs resulting from collisions involving motorcyclists aged 17 to 23</c:v>
          </c:tx>
          <c:spPr>
            <a:ln w="50800" cap="rnd">
              <a:solidFill>
                <a:srgbClr val="2F5580"/>
              </a:solidFill>
              <a:round/>
            </a:ln>
            <a:effectLst/>
          </c:spPr>
          <c:marker>
            <c:symbol val="none"/>
          </c:marker>
          <c:cat>
            <c:numRef>
              <c:f>Table10!$A$4:$A$15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Table10!$B$4:$B$15</c:f>
              <c:numCache>
                <c:formatCode>General</c:formatCode>
                <c:ptCount val="12"/>
                <c:pt idx="0">
                  <c:v>32</c:v>
                </c:pt>
                <c:pt idx="1">
                  <c:v>41</c:v>
                </c:pt>
                <c:pt idx="2">
                  <c:v>27</c:v>
                </c:pt>
                <c:pt idx="3">
                  <c:v>24</c:v>
                </c:pt>
                <c:pt idx="4">
                  <c:v>23</c:v>
                </c:pt>
                <c:pt idx="5">
                  <c:v>20</c:v>
                </c:pt>
                <c:pt idx="6">
                  <c:v>19</c:v>
                </c:pt>
                <c:pt idx="7">
                  <c:v>22</c:v>
                </c:pt>
                <c:pt idx="8">
                  <c:v>19</c:v>
                </c:pt>
                <c:pt idx="9">
                  <c:v>13</c:v>
                </c:pt>
                <c:pt idx="10">
                  <c:v>14</c:v>
                </c:pt>
                <c:pt idx="11">
                  <c:v>11</c:v>
                </c:pt>
              </c:numCache>
            </c:numRef>
          </c:val>
          <c:smooth val="0"/>
        </c:ser>
        <c:ser>
          <c:idx val="1"/>
          <c:order val="1"/>
          <c:tx>
            <c:v>2012-2016 Baseline (21)</c:v>
          </c:tx>
          <c:spPr>
            <a:ln w="28575" cap="rnd">
              <a:solidFill>
                <a:srgbClr val="006400"/>
              </a:solidFill>
              <a:prstDash val="dash"/>
              <a:round/>
            </a:ln>
            <a:effectLst/>
          </c:spPr>
          <c:marker>
            <c:symbol val="none"/>
          </c:marker>
          <c:cat>
            <c:numRef>
              <c:f>Table10!$A$4:$A$15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Table10!$C$4:$C$15</c:f>
              <c:numCache>
                <c:formatCode>General</c:formatCode>
                <c:ptCount val="12"/>
                <c:pt idx="0">
                  <c:v>20.6</c:v>
                </c:pt>
                <c:pt idx="1">
                  <c:v>20.6</c:v>
                </c:pt>
                <c:pt idx="2">
                  <c:v>20.6</c:v>
                </c:pt>
                <c:pt idx="3">
                  <c:v>20.6</c:v>
                </c:pt>
                <c:pt idx="4">
                  <c:v>20.6</c:v>
                </c:pt>
                <c:pt idx="5">
                  <c:v>20.6</c:v>
                </c:pt>
                <c:pt idx="6">
                  <c:v>20.6</c:v>
                </c:pt>
                <c:pt idx="7">
                  <c:v>20.6</c:v>
                </c:pt>
                <c:pt idx="8">
                  <c:v>20.6</c:v>
                </c:pt>
                <c:pt idx="9">
                  <c:v>20.6</c:v>
                </c:pt>
                <c:pt idx="10">
                  <c:v>20.6</c:v>
                </c:pt>
                <c:pt idx="11">
                  <c:v>20.6</c:v>
                </c:pt>
              </c:numCache>
            </c:numRef>
          </c:val>
          <c:smooth val="0"/>
        </c:ser>
        <c:dLbls>
          <c:showLegendKey val="0"/>
          <c:showVal val="0"/>
          <c:showCatName val="0"/>
          <c:showSerName val="0"/>
          <c:showPercent val="0"/>
          <c:showBubbleSize val="0"/>
        </c:dLbls>
        <c:smooth val="0"/>
        <c:axId val="423480424"/>
        <c:axId val="423480816"/>
      </c:lineChart>
      <c:catAx>
        <c:axId val="4234804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0816"/>
        <c:crosses val="autoZero"/>
        <c:auto val="1"/>
        <c:lblAlgn val="ctr"/>
        <c:lblOffset val="100"/>
        <c:noMultiLvlLbl val="0"/>
      </c:catAx>
      <c:valAx>
        <c:axId val="42348081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Table10!$A$23:$A$30</c:f>
              <c:strCache>
                <c:ptCount val="8"/>
                <c:pt idx="0">
                  <c:v>2008-2012</c:v>
                </c:pt>
                <c:pt idx="1">
                  <c:v>2009-2013</c:v>
                </c:pt>
                <c:pt idx="2">
                  <c:v>2010-2014</c:v>
                </c:pt>
                <c:pt idx="3">
                  <c:v>2011-2015</c:v>
                </c:pt>
                <c:pt idx="4">
                  <c:v>2012-2016</c:v>
                </c:pt>
                <c:pt idx="5">
                  <c:v>2013-2017</c:v>
                </c:pt>
                <c:pt idx="6">
                  <c:v>2014-2018</c:v>
                </c:pt>
                <c:pt idx="7">
                  <c:v>2015-2019</c:v>
                </c:pt>
              </c:strCache>
            </c:strRef>
          </c:cat>
          <c:val>
            <c:numRef>
              <c:f>Table10!$B$23:$B$30</c:f>
              <c:numCache>
                <c:formatCode>0</c:formatCode>
                <c:ptCount val="8"/>
                <c:pt idx="0">
                  <c:v>29.4</c:v>
                </c:pt>
                <c:pt idx="1">
                  <c:v>27</c:v>
                </c:pt>
                <c:pt idx="2">
                  <c:v>22.6</c:v>
                </c:pt>
                <c:pt idx="3">
                  <c:v>21.6</c:v>
                </c:pt>
                <c:pt idx="4">
                  <c:v>20.6</c:v>
                </c:pt>
                <c:pt idx="5">
                  <c:v>18.600000000000001</c:v>
                </c:pt>
                <c:pt idx="6">
                  <c:v>17.399999999999999</c:v>
                </c:pt>
                <c:pt idx="7">
                  <c:v>15.8</c:v>
                </c:pt>
              </c:numCache>
            </c:numRef>
          </c:val>
          <c:smooth val="0"/>
        </c:ser>
        <c:ser>
          <c:idx val="1"/>
          <c:order val="1"/>
          <c:spPr>
            <a:ln w="28575" cap="rnd">
              <a:solidFill>
                <a:srgbClr val="006400"/>
              </a:solidFill>
              <a:prstDash val="dash"/>
              <a:round/>
            </a:ln>
            <a:effectLst/>
          </c:spPr>
          <c:marker>
            <c:symbol val="none"/>
          </c:marker>
          <c:cat>
            <c:strRef>
              <c:f>Table10!$A$23:$A$30</c:f>
              <c:strCache>
                <c:ptCount val="8"/>
                <c:pt idx="0">
                  <c:v>2008-2012</c:v>
                </c:pt>
                <c:pt idx="1">
                  <c:v>2009-2013</c:v>
                </c:pt>
                <c:pt idx="2">
                  <c:v>2010-2014</c:v>
                </c:pt>
                <c:pt idx="3">
                  <c:v>2011-2015</c:v>
                </c:pt>
                <c:pt idx="4">
                  <c:v>2012-2016</c:v>
                </c:pt>
                <c:pt idx="5">
                  <c:v>2013-2017</c:v>
                </c:pt>
                <c:pt idx="6">
                  <c:v>2014-2018</c:v>
                </c:pt>
                <c:pt idx="7">
                  <c:v>2015-2019</c:v>
                </c:pt>
              </c:strCache>
            </c:strRef>
          </c:cat>
          <c:val>
            <c:numRef>
              <c:f>Table10!$C$23:$C$30</c:f>
              <c:numCache>
                <c:formatCode>General</c:formatCode>
                <c:ptCount val="8"/>
                <c:pt idx="0">
                  <c:v>20.6</c:v>
                </c:pt>
                <c:pt idx="1">
                  <c:v>20.6</c:v>
                </c:pt>
                <c:pt idx="2">
                  <c:v>20.6</c:v>
                </c:pt>
                <c:pt idx="3">
                  <c:v>20.6</c:v>
                </c:pt>
                <c:pt idx="4">
                  <c:v>20.6</c:v>
                </c:pt>
                <c:pt idx="5">
                  <c:v>20.6</c:v>
                </c:pt>
                <c:pt idx="6">
                  <c:v>20.6</c:v>
                </c:pt>
                <c:pt idx="7">
                  <c:v>20.6</c:v>
                </c:pt>
              </c:numCache>
            </c:numRef>
          </c:val>
          <c:smooth val="0"/>
        </c:ser>
        <c:dLbls>
          <c:showLegendKey val="0"/>
          <c:showVal val="0"/>
          <c:showCatName val="0"/>
          <c:showSerName val="0"/>
          <c:showPercent val="0"/>
          <c:showBubbleSize val="0"/>
        </c:dLbls>
        <c:smooth val="0"/>
        <c:axId val="423478072"/>
        <c:axId val="423478464"/>
      </c:lineChart>
      <c:catAx>
        <c:axId val="42347807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78464"/>
        <c:crosses val="autoZero"/>
        <c:auto val="1"/>
        <c:lblAlgn val="ctr"/>
        <c:lblOffset val="100"/>
        <c:noMultiLvlLbl val="0"/>
      </c:catAx>
      <c:valAx>
        <c:axId val="423478464"/>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78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KSIs resulting from collisions involving motorcyclists aged 17 to 23 who were responsible for the collision</c:v>
          </c:tx>
          <c:spPr>
            <a:ln w="50800" cap="rnd">
              <a:solidFill>
                <a:srgbClr val="2F5580"/>
              </a:solidFill>
              <a:round/>
            </a:ln>
            <a:effectLst/>
          </c:spPr>
          <c:marker>
            <c:symbol val="none"/>
          </c:marker>
          <c:trendline>
            <c:spPr>
              <a:ln w="25400" cap="rnd">
                <a:solidFill>
                  <a:srgbClr val="050F84"/>
                </a:solidFill>
                <a:prstDash val="sysDot"/>
              </a:ln>
              <a:effectLst/>
            </c:spPr>
            <c:trendlineType val="linear"/>
            <c:dispRSqr val="0"/>
            <c:dispEq val="0"/>
          </c:trendline>
          <c:cat>
            <c:numRef>
              <c:f>Table11!$A$4:$A$15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Table11!$B$4:$B$15</c:f>
              <c:numCache>
                <c:formatCode>General</c:formatCode>
                <c:ptCount val="12"/>
                <c:pt idx="0">
                  <c:v>20</c:v>
                </c:pt>
                <c:pt idx="1">
                  <c:v>22</c:v>
                </c:pt>
                <c:pt idx="2">
                  <c:v>16</c:v>
                </c:pt>
                <c:pt idx="3">
                  <c:v>17</c:v>
                </c:pt>
                <c:pt idx="4">
                  <c:v>9</c:v>
                </c:pt>
                <c:pt idx="5">
                  <c:v>13</c:v>
                </c:pt>
                <c:pt idx="6">
                  <c:v>12</c:v>
                </c:pt>
                <c:pt idx="7">
                  <c:v>9</c:v>
                </c:pt>
                <c:pt idx="8">
                  <c:v>11</c:v>
                </c:pt>
                <c:pt idx="9">
                  <c:v>3</c:v>
                </c:pt>
                <c:pt idx="10">
                  <c:v>8</c:v>
                </c:pt>
                <c:pt idx="11">
                  <c:v>8</c:v>
                </c:pt>
              </c:numCache>
            </c:numRef>
          </c:val>
          <c:smooth val="0"/>
        </c:ser>
        <c:ser>
          <c:idx val="1"/>
          <c:order val="1"/>
          <c:tx>
            <c:v>2012-2016 Baseline Average (11)</c:v>
          </c:tx>
          <c:spPr>
            <a:ln w="28575" cap="rnd">
              <a:solidFill>
                <a:srgbClr val="006400"/>
              </a:solidFill>
              <a:prstDash val="dash"/>
              <a:round/>
            </a:ln>
            <a:effectLst/>
          </c:spPr>
          <c:marker>
            <c:symbol val="none"/>
          </c:marker>
          <c:cat>
            <c:numRef>
              <c:f>Table11!$A$4:$A$15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Table11!$C$4:$C$15</c:f>
              <c:numCache>
                <c:formatCode>General</c:formatCode>
                <c:ptCount val="12"/>
                <c:pt idx="0">
                  <c:v>10.8</c:v>
                </c:pt>
                <c:pt idx="1">
                  <c:v>10.8</c:v>
                </c:pt>
                <c:pt idx="2">
                  <c:v>10.8</c:v>
                </c:pt>
                <c:pt idx="3">
                  <c:v>10.8</c:v>
                </c:pt>
                <c:pt idx="4">
                  <c:v>10.8</c:v>
                </c:pt>
                <c:pt idx="5">
                  <c:v>10.8</c:v>
                </c:pt>
                <c:pt idx="6">
                  <c:v>10.8</c:v>
                </c:pt>
                <c:pt idx="7">
                  <c:v>10.8</c:v>
                </c:pt>
                <c:pt idx="8">
                  <c:v>10.8</c:v>
                </c:pt>
                <c:pt idx="9">
                  <c:v>10.8</c:v>
                </c:pt>
                <c:pt idx="10">
                  <c:v>10.8</c:v>
                </c:pt>
                <c:pt idx="11">
                  <c:v>10.8</c:v>
                </c:pt>
              </c:numCache>
            </c:numRef>
          </c:val>
          <c:smooth val="0"/>
        </c:ser>
        <c:dLbls>
          <c:showLegendKey val="0"/>
          <c:showVal val="0"/>
          <c:showCatName val="0"/>
          <c:showSerName val="0"/>
          <c:showPercent val="0"/>
          <c:showBubbleSize val="0"/>
        </c:dLbls>
        <c:smooth val="0"/>
        <c:axId val="423481208"/>
        <c:axId val="423482384"/>
      </c:lineChart>
      <c:catAx>
        <c:axId val="42348120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2384"/>
        <c:crosses val="autoZero"/>
        <c:auto val="1"/>
        <c:lblAlgn val="ctr"/>
        <c:lblOffset val="100"/>
        <c:noMultiLvlLbl val="0"/>
      </c:catAx>
      <c:valAx>
        <c:axId val="423482384"/>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481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Table11!$A$23:$A$30</c:f>
              <c:strCache>
                <c:ptCount val="8"/>
                <c:pt idx="0">
                  <c:v>2008-2012</c:v>
                </c:pt>
                <c:pt idx="1">
                  <c:v>2009-2013</c:v>
                </c:pt>
                <c:pt idx="2">
                  <c:v>2010-2014</c:v>
                </c:pt>
                <c:pt idx="3">
                  <c:v>2011-2015</c:v>
                </c:pt>
                <c:pt idx="4">
                  <c:v>2012-2016</c:v>
                </c:pt>
                <c:pt idx="5">
                  <c:v>2013-2017</c:v>
                </c:pt>
                <c:pt idx="6">
                  <c:v>2014-2018</c:v>
                </c:pt>
                <c:pt idx="7">
                  <c:v>2015-2019</c:v>
                </c:pt>
              </c:strCache>
            </c:strRef>
          </c:cat>
          <c:val>
            <c:numRef>
              <c:f>Table11!$B$23:$B$30</c:f>
              <c:numCache>
                <c:formatCode>0</c:formatCode>
                <c:ptCount val="8"/>
                <c:pt idx="0">
                  <c:v>16.8</c:v>
                </c:pt>
                <c:pt idx="1">
                  <c:v>15.4</c:v>
                </c:pt>
                <c:pt idx="2">
                  <c:v>13.4</c:v>
                </c:pt>
                <c:pt idx="3">
                  <c:v>12</c:v>
                </c:pt>
                <c:pt idx="4">
                  <c:v>10.8</c:v>
                </c:pt>
                <c:pt idx="5">
                  <c:v>9.6</c:v>
                </c:pt>
                <c:pt idx="6">
                  <c:v>8.6</c:v>
                </c:pt>
                <c:pt idx="7">
                  <c:v>7.8</c:v>
                </c:pt>
              </c:numCache>
            </c:numRef>
          </c:val>
          <c:smooth val="0"/>
        </c:ser>
        <c:ser>
          <c:idx val="1"/>
          <c:order val="1"/>
          <c:spPr>
            <a:ln w="28575" cap="rnd">
              <a:solidFill>
                <a:srgbClr val="006400"/>
              </a:solidFill>
              <a:prstDash val="dash"/>
              <a:round/>
            </a:ln>
            <a:effectLst/>
          </c:spPr>
          <c:marker>
            <c:symbol val="none"/>
          </c:marker>
          <c:cat>
            <c:strRef>
              <c:f>Table11!$A$23:$A$30</c:f>
              <c:strCache>
                <c:ptCount val="8"/>
                <c:pt idx="0">
                  <c:v>2008-2012</c:v>
                </c:pt>
                <c:pt idx="1">
                  <c:v>2009-2013</c:v>
                </c:pt>
                <c:pt idx="2">
                  <c:v>2010-2014</c:v>
                </c:pt>
                <c:pt idx="3">
                  <c:v>2011-2015</c:v>
                </c:pt>
                <c:pt idx="4">
                  <c:v>2012-2016</c:v>
                </c:pt>
                <c:pt idx="5">
                  <c:v>2013-2017</c:v>
                </c:pt>
                <c:pt idx="6">
                  <c:v>2014-2018</c:v>
                </c:pt>
                <c:pt idx="7">
                  <c:v>2015-2019</c:v>
                </c:pt>
              </c:strCache>
            </c:strRef>
          </c:cat>
          <c:val>
            <c:numRef>
              <c:f>Table11!$C$23:$C$30</c:f>
              <c:numCache>
                <c:formatCode>General</c:formatCode>
                <c:ptCount val="8"/>
                <c:pt idx="0">
                  <c:v>10.8</c:v>
                </c:pt>
                <c:pt idx="1">
                  <c:v>10.8</c:v>
                </c:pt>
                <c:pt idx="2">
                  <c:v>10.8</c:v>
                </c:pt>
                <c:pt idx="3">
                  <c:v>10.8</c:v>
                </c:pt>
                <c:pt idx="4">
                  <c:v>10.8</c:v>
                </c:pt>
                <c:pt idx="5">
                  <c:v>10.8</c:v>
                </c:pt>
                <c:pt idx="6">
                  <c:v>10.8</c:v>
                </c:pt>
                <c:pt idx="7">
                  <c:v>10.8</c:v>
                </c:pt>
              </c:numCache>
            </c:numRef>
          </c:val>
          <c:smooth val="0"/>
        </c:ser>
        <c:dLbls>
          <c:showLegendKey val="0"/>
          <c:showVal val="0"/>
          <c:showCatName val="0"/>
          <c:showSerName val="0"/>
          <c:showPercent val="0"/>
          <c:showBubbleSize val="0"/>
        </c:dLbls>
        <c:smooth val="0"/>
        <c:axId val="424149424"/>
        <c:axId val="424147856"/>
      </c:lineChart>
      <c:catAx>
        <c:axId val="4241494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7856"/>
        <c:crosses val="autoZero"/>
        <c:auto val="1"/>
        <c:lblAlgn val="ctr"/>
        <c:lblOffset val="100"/>
        <c:noMultiLvlLbl val="0"/>
      </c:catAx>
      <c:valAx>
        <c:axId val="424147856"/>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Table13!$A$17</c:f>
              <c:strCache>
                <c:ptCount val="1"/>
                <c:pt idx="0">
                  <c:v>L Driver</c:v>
                </c:pt>
              </c:strCache>
            </c:strRef>
          </c:tx>
          <c:spPr>
            <a:solidFill>
              <a:srgbClr val="2F5580"/>
            </a:solidFill>
            <a:ln>
              <a:noFill/>
            </a:ln>
            <a:effectLst/>
          </c:spPr>
          <c:invertIfNegative val="0"/>
          <c:dLbls>
            <c:dLbl>
              <c:idx val="0"/>
              <c:layout>
                <c:manualLayout>
                  <c:x val="1.1111111111111086E-2"/>
                  <c:y val="4.8404271250663626E-1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Table13!$B$17:$C$17</c:f>
              <c:numCache>
                <c:formatCode>0%</c:formatCode>
                <c:ptCount val="2"/>
                <c:pt idx="0">
                  <c:v>2.9914529914529916E-2</c:v>
                </c:pt>
                <c:pt idx="1">
                  <c:v>9.606986899563319E-2</c:v>
                </c:pt>
              </c:numCache>
            </c:numRef>
          </c:val>
        </c:ser>
        <c:ser>
          <c:idx val="1"/>
          <c:order val="1"/>
          <c:tx>
            <c:strRef>
              <c:f>Table13!$A$18</c:f>
              <c:strCache>
                <c:ptCount val="1"/>
                <c:pt idx="0">
                  <c:v>R Driver</c:v>
                </c:pt>
              </c:strCache>
            </c:strRef>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Table13!$B$18:$C$18</c:f>
              <c:numCache>
                <c:formatCode>0%</c:formatCode>
                <c:ptCount val="2"/>
                <c:pt idx="0">
                  <c:v>5.9829059829059832E-2</c:v>
                </c:pt>
                <c:pt idx="1">
                  <c:v>4.3668122270742356E-3</c:v>
                </c:pt>
              </c:numCache>
            </c:numRef>
          </c:val>
        </c:ser>
        <c:ser>
          <c:idx val="2"/>
          <c:order val="2"/>
          <c:tx>
            <c:strRef>
              <c:f>Table13!$A$19</c:f>
              <c:strCache>
                <c:ptCount val="1"/>
                <c:pt idx="0">
                  <c:v>Unrestricted</c:v>
                </c:pt>
              </c:strCache>
            </c:strRef>
          </c:tx>
          <c:spPr>
            <a:solidFill>
              <a:srgbClr val="A5A5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Table13!$B$19:$C$19</c:f>
              <c:numCache>
                <c:formatCode>0%</c:formatCode>
                <c:ptCount val="2"/>
                <c:pt idx="0">
                  <c:v>0.8141025641025641</c:v>
                </c:pt>
                <c:pt idx="1">
                  <c:v>0.74235807860262004</c:v>
                </c:pt>
              </c:numCache>
            </c:numRef>
          </c:val>
        </c:ser>
        <c:ser>
          <c:idx val="3"/>
          <c:order val="3"/>
          <c:tx>
            <c:strRef>
              <c:f>Table13!$A$20</c:f>
              <c:strCache>
                <c:ptCount val="1"/>
                <c:pt idx="0">
                  <c:v>Other</c:v>
                </c:pt>
              </c:strCache>
            </c:strRef>
          </c:tx>
          <c:spPr>
            <a:solidFill>
              <a:srgbClr val="D1B2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Table13!$B$20:$C$20</c:f>
              <c:numCache>
                <c:formatCode>0%</c:formatCode>
                <c:ptCount val="2"/>
                <c:pt idx="0">
                  <c:v>9.6153846153846159E-2</c:v>
                </c:pt>
                <c:pt idx="1">
                  <c:v>0.15720524017467249</c:v>
                </c:pt>
              </c:numCache>
            </c:numRef>
          </c:val>
        </c:ser>
        <c:dLbls>
          <c:dLblPos val="ctr"/>
          <c:showLegendKey val="0"/>
          <c:showVal val="1"/>
          <c:showCatName val="0"/>
          <c:showSerName val="0"/>
          <c:showPercent val="0"/>
          <c:showBubbleSize val="0"/>
        </c:dLbls>
        <c:gapWidth val="50"/>
        <c:overlap val="100"/>
        <c:axId val="424148640"/>
        <c:axId val="424147072"/>
      </c:barChart>
      <c:catAx>
        <c:axId val="42414864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7072"/>
        <c:crosses val="autoZero"/>
        <c:auto val="1"/>
        <c:lblAlgn val="ctr"/>
        <c:lblOffset val="100"/>
        <c:noMultiLvlLbl val="0"/>
      </c:catAx>
      <c:valAx>
        <c:axId val="424147072"/>
        <c:scaling>
          <c:orientation val="minMax"/>
          <c:max val="1"/>
        </c:scaling>
        <c:delete val="1"/>
        <c:axPos val="t"/>
        <c:numFmt formatCode="0%" sourceLinked="1"/>
        <c:majorTickMark val="out"/>
        <c:minorTickMark val="none"/>
        <c:tickLblPos val="nextTo"/>
        <c:crossAx val="424148640"/>
        <c:crosses val="autoZero"/>
        <c:crossBetween val="between"/>
      </c:valAx>
      <c:spPr>
        <a:noFill/>
        <a:ln>
          <a:noFill/>
        </a:ln>
        <a:effectLst/>
      </c:spPr>
    </c:plotArea>
    <c:legend>
      <c:legendPos val="b"/>
      <c:layout>
        <c:manualLayout>
          <c:xMode val="edge"/>
          <c:yMode val="edge"/>
          <c:x val="0.2935376386652826"/>
          <c:y val="0.84234968282242784"/>
          <c:w val="0.43619069570921831"/>
          <c:h val="0.120419375773430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Table23!$A$27:$A$34</c:f>
              <c:strCache>
                <c:ptCount val="8"/>
                <c:pt idx="0">
                  <c:v>2008-2012</c:v>
                </c:pt>
                <c:pt idx="1">
                  <c:v>2009-2013</c:v>
                </c:pt>
                <c:pt idx="2">
                  <c:v>2010-2014</c:v>
                </c:pt>
                <c:pt idx="3">
                  <c:v>2011-2015</c:v>
                </c:pt>
                <c:pt idx="4">
                  <c:v>2012-2016</c:v>
                </c:pt>
                <c:pt idx="5">
                  <c:v>2013-2017</c:v>
                </c:pt>
                <c:pt idx="6">
                  <c:v>2014-2018</c:v>
                </c:pt>
                <c:pt idx="7">
                  <c:v>2015-2019</c:v>
                </c:pt>
              </c:strCache>
            </c:strRef>
          </c:cat>
          <c:val>
            <c:numRef>
              <c:f>Table23!$D$27:$D$34</c:f>
              <c:numCache>
                <c:formatCode>0%</c:formatCode>
                <c:ptCount val="8"/>
                <c:pt idx="0">
                  <c:v>0.25454545454545452</c:v>
                </c:pt>
                <c:pt idx="1">
                  <c:v>0.2608695652173913</c:v>
                </c:pt>
                <c:pt idx="2">
                  <c:v>0.28260869565217395</c:v>
                </c:pt>
                <c:pt idx="3">
                  <c:v>0.36538461538461536</c:v>
                </c:pt>
                <c:pt idx="4">
                  <c:v>0.37735849056603776</c:v>
                </c:pt>
                <c:pt idx="5">
                  <c:v>0.34090909090909088</c:v>
                </c:pt>
                <c:pt idx="6">
                  <c:v>0.34693877551020402</c:v>
                </c:pt>
                <c:pt idx="7">
                  <c:v>0.36507936507936511</c:v>
                </c:pt>
              </c:numCache>
            </c:numRef>
          </c:val>
          <c:smooth val="0"/>
        </c:ser>
        <c:ser>
          <c:idx val="1"/>
          <c:order val="1"/>
          <c:spPr>
            <a:ln w="28575" cap="rnd">
              <a:solidFill>
                <a:srgbClr val="006400"/>
              </a:solidFill>
              <a:prstDash val="dash"/>
              <a:round/>
            </a:ln>
            <a:effectLst/>
          </c:spPr>
          <c:marker>
            <c:symbol val="none"/>
          </c:marker>
          <c:cat>
            <c:strRef>
              <c:f>Table23!$A$27:$A$34</c:f>
              <c:strCache>
                <c:ptCount val="8"/>
                <c:pt idx="0">
                  <c:v>2008-2012</c:v>
                </c:pt>
                <c:pt idx="1">
                  <c:v>2009-2013</c:v>
                </c:pt>
                <c:pt idx="2">
                  <c:v>2010-2014</c:v>
                </c:pt>
                <c:pt idx="3">
                  <c:v>2011-2015</c:v>
                </c:pt>
                <c:pt idx="4">
                  <c:v>2012-2016</c:v>
                </c:pt>
                <c:pt idx="5">
                  <c:v>2013-2017</c:v>
                </c:pt>
                <c:pt idx="6">
                  <c:v>2014-2018</c:v>
                </c:pt>
                <c:pt idx="7">
                  <c:v>2015-2019</c:v>
                </c:pt>
              </c:strCache>
            </c:strRef>
          </c:cat>
          <c:val>
            <c:numRef>
              <c:f>Table23!$E$27:$E$34</c:f>
              <c:numCache>
                <c:formatCode>0%</c:formatCode>
                <c:ptCount val="8"/>
                <c:pt idx="0">
                  <c:v>0.36538461538461536</c:v>
                </c:pt>
                <c:pt idx="1">
                  <c:v>0.36538461538461536</c:v>
                </c:pt>
                <c:pt idx="2">
                  <c:v>0.36538461538461536</c:v>
                </c:pt>
                <c:pt idx="3">
                  <c:v>0.36538461538461536</c:v>
                </c:pt>
                <c:pt idx="4">
                  <c:v>0.36538461538461536</c:v>
                </c:pt>
                <c:pt idx="5">
                  <c:v>0.36538461538461536</c:v>
                </c:pt>
                <c:pt idx="6">
                  <c:v>0.36538461538461536</c:v>
                </c:pt>
                <c:pt idx="7">
                  <c:v>0.36538461538461536</c:v>
                </c:pt>
              </c:numCache>
            </c:numRef>
          </c:val>
          <c:smooth val="0"/>
        </c:ser>
        <c:dLbls>
          <c:showLegendKey val="0"/>
          <c:showVal val="0"/>
          <c:showCatName val="0"/>
          <c:showSerName val="0"/>
          <c:showPercent val="0"/>
          <c:showBubbleSize val="0"/>
        </c:dLbls>
        <c:smooth val="0"/>
        <c:axId val="424151384"/>
        <c:axId val="424147464"/>
      </c:lineChart>
      <c:catAx>
        <c:axId val="4241513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7464"/>
        <c:crosses val="autoZero"/>
        <c:auto val="1"/>
        <c:lblAlgn val="ctr"/>
        <c:lblOffset val="100"/>
        <c:noMultiLvlLbl val="0"/>
      </c:catAx>
      <c:valAx>
        <c:axId val="424147464"/>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51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3149606299214E-2"/>
          <c:y val="5.0925925925925923E-2"/>
          <c:w val="0.89019685039370078"/>
          <c:h val="0.83299358413531654"/>
        </c:manualLayout>
      </c:layout>
      <c:lineChart>
        <c:grouping val="standard"/>
        <c:varyColors val="0"/>
        <c:ser>
          <c:idx val="1"/>
          <c:order val="0"/>
          <c:tx>
            <c:strRef>
              <c:f>Table2!$B$3</c:f>
              <c:strCache>
                <c:ptCount val="1"/>
                <c:pt idx="0">
                  <c:v>Number of KSIs1**</c:v>
                </c:pt>
              </c:strCache>
            </c:strRef>
          </c:tx>
          <c:spPr>
            <a:ln w="50800" cap="rnd">
              <a:solidFill>
                <a:srgbClr val="2F5580"/>
              </a:solidFill>
              <a:round/>
            </a:ln>
            <a:effectLst/>
          </c:spPr>
          <c:marker>
            <c:symbol val="none"/>
          </c:marker>
          <c:trendline>
            <c:spPr>
              <a:ln w="25400" cap="rnd">
                <a:solidFill>
                  <a:srgbClr val="050F84"/>
                </a:solidFill>
                <a:prstDash val="sysDot"/>
              </a:ln>
              <a:effectLst/>
            </c:spPr>
            <c:trendlineType val="linear"/>
            <c:dispRSqr val="0"/>
            <c:dispEq val="0"/>
          </c:trendline>
          <c:cat>
            <c:strRef>
              <c:f>Table2!$A$25:$A$32</c:f>
              <c:strCache>
                <c:ptCount val="8"/>
                <c:pt idx="0">
                  <c:v>2008-2012</c:v>
                </c:pt>
                <c:pt idx="1">
                  <c:v>2009-2013</c:v>
                </c:pt>
                <c:pt idx="2">
                  <c:v>2010-2014</c:v>
                </c:pt>
                <c:pt idx="3">
                  <c:v>2011-2015</c:v>
                </c:pt>
                <c:pt idx="4">
                  <c:v>2012-2016</c:v>
                </c:pt>
                <c:pt idx="5">
                  <c:v>2013-2017</c:v>
                </c:pt>
                <c:pt idx="6">
                  <c:v>2014-2018</c:v>
                </c:pt>
                <c:pt idx="7">
                  <c:v>2015-2019</c:v>
                </c:pt>
              </c:strCache>
            </c:strRef>
          </c:cat>
          <c:val>
            <c:numRef>
              <c:f>Table2!$B$25:$B$32</c:f>
              <c:numCache>
                <c:formatCode>0</c:formatCode>
                <c:ptCount val="8"/>
                <c:pt idx="0">
                  <c:v>273</c:v>
                </c:pt>
                <c:pt idx="1">
                  <c:v>242.6</c:v>
                </c:pt>
                <c:pt idx="2">
                  <c:v>227.2</c:v>
                </c:pt>
                <c:pt idx="3">
                  <c:v>216</c:v>
                </c:pt>
                <c:pt idx="4">
                  <c:v>218</c:v>
                </c:pt>
                <c:pt idx="5">
                  <c:v>217.4</c:v>
                </c:pt>
                <c:pt idx="6">
                  <c:v>217</c:v>
                </c:pt>
                <c:pt idx="7">
                  <c:v>210.4</c:v>
                </c:pt>
              </c:numCache>
            </c:numRef>
          </c:val>
          <c:smooth val="0"/>
        </c:ser>
        <c:ser>
          <c:idx val="2"/>
          <c:order val="1"/>
          <c:tx>
            <c:strRef>
              <c:f>Table2!$C$3</c:f>
              <c:strCache>
                <c:ptCount val="1"/>
                <c:pt idx="0">
                  <c:v>2012-2016 Baseline</c:v>
                </c:pt>
              </c:strCache>
            </c:strRef>
          </c:tx>
          <c:spPr>
            <a:ln w="28575" cap="rnd">
              <a:solidFill>
                <a:srgbClr val="006400"/>
              </a:solidFill>
              <a:prstDash val="dash"/>
              <a:round/>
            </a:ln>
            <a:effectLst/>
          </c:spPr>
          <c:marker>
            <c:symbol val="none"/>
          </c:marker>
          <c:cat>
            <c:strRef>
              <c:f>Table2!$A$25:$A$32</c:f>
              <c:strCache>
                <c:ptCount val="8"/>
                <c:pt idx="0">
                  <c:v>2008-2012</c:v>
                </c:pt>
                <c:pt idx="1">
                  <c:v>2009-2013</c:v>
                </c:pt>
                <c:pt idx="2">
                  <c:v>2010-2014</c:v>
                </c:pt>
                <c:pt idx="3">
                  <c:v>2011-2015</c:v>
                </c:pt>
                <c:pt idx="4">
                  <c:v>2012-2016</c:v>
                </c:pt>
                <c:pt idx="5">
                  <c:v>2013-2017</c:v>
                </c:pt>
                <c:pt idx="6">
                  <c:v>2014-2018</c:v>
                </c:pt>
                <c:pt idx="7">
                  <c:v>2015-2019</c:v>
                </c:pt>
              </c:strCache>
            </c:strRef>
          </c:cat>
          <c:val>
            <c:numRef>
              <c:f>Table2!$F$25:$F$32</c:f>
              <c:numCache>
                <c:formatCode>0.0</c:formatCode>
                <c:ptCount val="8"/>
                <c:pt idx="0">
                  <c:v>218</c:v>
                </c:pt>
                <c:pt idx="1">
                  <c:v>218</c:v>
                </c:pt>
                <c:pt idx="2">
                  <c:v>218</c:v>
                </c:pt>
                <c:pt idx="3">
                  <c:v>218</c:v>
                </c:pt>
                <c:pt idx="4">
                  <c:v>218</c:v>
                </c:pt>
                <c:pt idx="5">
                  <c:v>218</c:v>
                </c:pt>
                <c:pt idx="6">
                  <c:v>218</c:v>
                </c:pt>
                <c:pt idx="7">
                  <c:v>218</c:v>
                </c:pt>
              </c:numCache>
            </c:numRef>
          </c:val>
          <c:smooth val="0"/>
        </c:ser>
        <c:dLbls>
          <c:showLegendKey val="0"/>
          <c:showVal val="0"/>
          <c:showCatName val="0"/>
          <c:showSerName val="0"/>
          <c:showPercent val="0"/>
          <c:showBubbleSize val="0"/>
        </c:dLbls>
        <c:smooth val="0"/>
        <c:axId val="419149032"/>
        <c:axId val="419149424"/>
      </c:lineChart>
      <c:catAx>
        <c:axId val="419149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19149424"/>
        <c:crosses val="autoZero"/>
        <c:auto val="1"/>
        <c:lblAlgn val="ctr"/>
        <c:lblOffset val="100"/>
        <c:noMultiLvlLbl val="0"/>
      </c:catAx>
      <c:valAx>
        <c:axId val="419149424"/>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19149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0286351706036749"/>
          <c:h val="0.84688247302420527"/>
        </c:manualLayout>
      </c:layout>
      <c:barChart>
        <c:barDir val="col"/>
        <c:grouping val="clustered"/>
        <c:varyColors val="0"/>
        <c:ser>
          <c:idx val="0"/>
          <c:order val="0"/>
          <c:tx>
            <c:strRef>
              <c:f>Table24!$A$16</c:f>
              <c:strCache>
                <c:ptCount val="1"/>
                <c:pt idx="0">
                  <c:v>2012-2016 Baseline</c:v>
                </c:pt>
              </c:strCache>
            </c:strRef>
          </c:tx>
          <c:spPr>
            <a:solidFill>
              <a:srgbClr val="2F5580"/>
            </a:solidFill>
            <a:ln>
              <a:solidFill>
                <a:schemeClr val="accent5">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Table24!$D$3:$E$3</c:f>
              <c:strCache>
                <c:ptCount val="2"/>
                <c:pt idx="0">
                  <c:v>Dual Carriageway</c:v>
                </c:pt>
                <c:pt idx="1">
                  <c:v>Motorway</c:v>
                </c:pt>
              </c:strCache>
            </c:strRef>
          </c:cat>
          <c:val>
            <c:numRef>
              <c:f>Table24!$D$16:$E$16</c:f>
              <c:numCache>
                <c:formatCode>0</c:formatCode>
                <c:ptCount val="2"/>
                <c:pt idx="0">
                  <c:v>30.4</c:v>
                </c:pt>
                <c:pt idx="1">
                  <c:v>10.6</c:v>
                </c:pt>
              </c:numCache>
            </c:numRef>
          </c:val>
        </c:ser>
        <c:ser>
          <c:idx val="1"/>
          <c:order val="1"/>
          <c:tx>
            <c:strRef>
              <c:f>Table24!$A$17</c:f>
              <c:strCache>
                <c:ptCount val="1"/>
                <c:pt idx="0">
                  <c:v>2013-2017</c:v>
                </c:pt>
              </c:strCache>
            </c:strRef>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Table24!$D$3:$E$3</c:f>
              <c:strCache>
                <c:ptCount val="2"/>
                <c:pt idx="0">
                  <c:v>Dual Carriageway</c:v>
                </c:pt>
                <c:pt idx="1">
                  <c:v>Motorway</c:v>
                </c:pt>
              </c:strCache>
            </c:strRef>
          </c:cat>
          <c:val>
            <c:numRef>
              <c:f>Table24!$D$17:$E$17</c:f>
              <c:numCache>
                <c:formatCode>0</c:formatCode>
                <c:ptCount val="2"/>
                <c:pt idx="0">
                  <c:v>34.200000000000003</c:v>
                </c:pt>
                <c:pt idx="1">
                  <c:v>8.8000000000000007</c:v>
                </c:pt>
              </c:numCache>
            </c:numRef>
          </c:val>
        </c:ser>
        <c:ser>
          <c:idx val="2"/>
          <c:order val="2"/>
          <c:tx>
            <c:strRef>
              <c:f>Table24!$A$18</c:f>
              <c:strCache>
                <c:ptCount val="1"/>
                <c:pt idx="0">
                  <c:v>2014-2018</c:v>
                </c:pt>
              </c:strCache>
            </c:strRef>
          </c:tx>
          <c:spPr>
            <a:solidFill>
              <a:srgbClr val="A5A5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Table24!$D$3:$E$3</c:f>
              <c:strCache>
                <c:ptCount val="2"/>
                <c:pt idx="0">
                  <c:v>Dual Carriageway</c:v>
                </c:pt>
                <c:pt idx="1">
                  <c:v>Motorway</c:v>
                </c:pt>
              </c:strCache>
            </c:strRef>
          </c:cat>
          <c:val>
            <c:numRef>
              <c:f>Table24!$D$18:$E$18</c:f>
              <c:numCache>
                <c:formatCode>0</c:formatCode>
                <c:ptCount val="2"/>
                <c:pt idx="0">
                  <c:v>33.799999999999997</c:v>
                </c:pt>
                <c:pt idx="1">
                  <c:v>9.8000000000000007</c:v>
                </c:pt>
              </c:numCache>
            </c:numRef>
          </c:val>
        </c:ser>
        <c:ser>
          <c:idx val="3"/>
          <c:order val="3"/>
          <c:tx>
            <c:strRef>
              <c:f>Table24!$A$19</c:f>
              <c:strCache>
                <c:ptCount val="1"/>
                <c:pt idx="0">
                  <c:v>2015-2019</c:v>
                </c:pt>
              </c:strCache>
            </c:strRef>
          </c:tx>
          <c:spPr>
            <a:solidFill>
              <a:srgbClr val="5BC5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Table24!$D$3:$E$3</c:f>
              <c:strCache>
                <c:ptCount val="2"/>
                <c:pt idx="0">
                  <c:v>Dual Carriageway</c:v>
                </c:pt>
                <c:pt idx="1">
                  <c:v>Motorway</c:v>
                </c:pt>
              </c:strCache>
            </c:strRef>
          </c:cat>
          <c:val>
            <c:numRef>
              <c:f>Table24!$D$19:$E$19</c:f>
              <c:numCache>
                <c:formatCode>0</c:formatCode>
                <c:ptCount val="2"/>
                <c:pt idx="0">
                  <c:v>37.6</c:v>
                </c:pt>
                <c:pt idx="1">
                  <c:v>11.4</c:v>
                </c:pt>
              </c:numCache>
            </c:numRef>
          </c:val>
        </c:ser>
        <c:dLbls>
          <c:dLblPos val="inEnd"/>
          <c:showLegendKey val="0"/>
          <c:showVal val="1"/>
          <c:showCatName val="0"/>
          <c:showSerName val="0"/>
          <c:showPercent val="0"/>
          <c:showBubbleSize val="0"/>
        </c:dLbls>
        <c:gapWidth val="219"/>
        <c:overlap val="-27"/>
        <c:axId val="424150600"/>
        <c:axId val="424146680"/>
      </c:barChart>
      <c:catAx>
        <c:axId val="4241506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6680"/>
        <c:crosses val="autoZero"/>
        <c:auto val="1"/>
        <c:lblAlgn val="ctr"/>
        <c:lblOffset val="100"/>
        <c:noMultiLvlLbl val="0"/>
      </c:catAx>
      <c:valAx>
        <c:axId val="424146680"/>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50600"/>
        <c:crosses val="autoZero"/>
        <c:crossBetween val="between"/>
      </c:valAx>
      <c:spPr>
        <a:noFill/>
        <a:ln>
          <a:noFill/>
        </a:ln>
        <a:effectLst/>
      </c:spPr>
    </c:plotArea>
    <c:legend>
      <c:legendPos val="b"/>
      <c:layout>
        <c:manualLayout>
          <c:xMode val="edge"/>
          <c:yMode val="edge"/>
          <c:x val="0.69862773403324585"/>
          <c:y val="2.7149804803811288E-2"/>
          <c:w val="0.30137226596675415"/>
          <c:h val="0.2767862105472110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5614173228346457"/>
        </c:manualLayout>
      </c:layout>
      <c:lineChart>
        <c:grouping val="standard"/>
        <c:varyColors val="0"/>
        <c:ser>
          <c:idx val="0"/>
          <c:order val="0"/>
          <c:tx>
            <c:strRef>
              <c:f>Table24!$B$27</c:f>
              <c:strCache>
                <c:ptCount val="1"/>
                <c:pt idx="0">
                  <c:v>Urban</c:v>
                </c:pt>
              </c:strCache>
            </c:strRef>
          </c:tx>
          <c:spPr>
            <a:ln w="41275" cap="rnd">
              <a:solidFill>
                <a:srgbClr val="2F5580"/>
              </a:solidFill>
              <a:round/>
            </a:ln>
            <a:effectLst/>
          </c:spPr>
          <c:marker>
            <c:symbol val="none"/>
          </c:marker>
          <c:cat>
            <c:strRef>
              <c:f>Table24!$A$28:$A$35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Table24!$B$28:$B$35</c:f>
              <c:numCache>
                <c:formatCode>0</c:formatCode>
                <c:ptCount val="8"/>
                <c:pt idx="0">
                  <c:v>415.6</c:v>
                </c:pt>
                <c:pt idx="1">
                  <c:v>399.4</c:v>
                </c:pt>
                <c:pt idx="2">
                  <c:v>375.8</c:v>
                </c:pt>
                <c:pt idx="3">
                  <c:v>361.8</c:v>
                </c:pt>
                <c:pt idx="4">
                  <c:v>348</c:v>
                </c:pt>
                <c:pt idx="5">
                  <c:v>340.8</c:v>
                </c:pt>
                <c:pt idx="6">
                  <c:v>335.4</c:v>
                </c:pt>
                <c:pt idx="7">
                  <c:v>337.6</c:v>
                </c:pt>
              </c:numCache>
            </c:numRef>
          </c:val>
          <c:smooth val="0"/>
        </c:ser>
        <c:ser>
          <c:idx val="1"/>
          <c:order val="1"/>
          <c:tx>
            <c:strRef>
              <c:f>Table24!$C$27</c:f>
              <c:strCache>
                <c:ptCount val="1"/>
                <c:pt idx="0">
                  <c:v>Rural</c:v>
                </c:pt>
              </c:strCache>
            </c:strRef>
          </c:tx>
          <c:spPr>
            <a:ln w="41275" cap="rnd">
              <a:solidFill>
                <a:srgbClr val="FFC035"/>
              </a:solidFill>
              <a:round/>
            </a:ln>
            <a:effectLst/>
          </c:spPr>
          <c:marker>
            <c:symbol val="none"/>
          </c:marker>
          <c:cat>
            <c:strRef>
              <c:f>Table24!$A$28:$A$35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Table24!$C$28:$C$35</c:f>
              <c:numCache>
                <c:formatCode>0</c:formatCode>
                <c:ptCount val="8"/>
                <c:pt idx="0">
                  <c:v>524</c:v>
                </c:pt>
                <c:pt idx="1">
                  <c:v>479.8</c:v>
                </c:pt>
                <c:pt idx="2">
                  <c:v>431.6</c:v>
                </c:pt>
                <c:pt idx="3">
                  <c:v>411.2</c:v>
                </c:pt>
                <c:pt idx="4">
                  <c:v>429</c:v>
                </c:pt>
                <c:pt idx="5">
                  <c:v>433.8</c:v>
                </c:pt>
                <c:pt idx="6">
                  <c:v>440.2</c:v>
                </c:pt>
                <c:pt idx="7">
                  <c:v>440.8</c:v>
                </c:pt>
              </c:numCache>
            </c:numRef>
          </c:val>
          <c:smooth val="0"/>
        </c:ser>
        <c:dLbls>
          <c:showLegendKey val="0"/>
          <c:showVal val="0"/>
          <c:showCatName val="0"/>
          <c:showSerName val="0"/>
          <c:showPercent val="0"/>
          <c:showBubbleSize val="0"/>
        </c:dLbls>
        <c:smooth val="0"/>
        <c:axId val="424148248"/>
        <c:axId val="424149032"/>
      </c:lineChart>
      <c:catAx>
        <c:axId val="424148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9032"/>
        <c:crosses val="autoZero"/>
        <c:auto val="1"/>
        <c:lblAlgn val="ctr"/>
        <c:lblOffset val="100"/>
        <c:noMultiLvlLbl val="0"/>
      </c:catAx>
      <c:valAx>
        <c:axId val="42414903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8248"/>
        <c:crosses val="autoZero"/>
        <c:crossBetween val="between"/>
      </c:valAx>
      <c:spPr>
        <a:noFill/>
        <a:ln>
          <a:noFill/>
        </a:ln>
        <a:effectLst/>
      </c:spPr>
    </c:plotArea>
    <c:legend>
      <c:legendPos val="b"/>
      <c:layout>
        <c:manualLayout>
          <c:xMode val="edge"/>
          <c:yMode val="edge"/>
          <c:x val="0.55030818022747152"/>
          <c:y val="5.6133712452610049E-2"/>
          <c:w val="0.2993836395450568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0286351706036749"/>
          <c:h val="0.86482283464566934"/>
        </c:manualLayout>
      </c:layout>
      <c:lineChart>
        <c:grouping val="standard"/>
        <c:varyColors val="0"/>
        <c:ser>
          <c:idx val="2"/>
          <c:order val="0"/>
          <c:tx>
            <c:strRef>
              <c:f>Table24!$D$27</c:f>
              <c:strCache>
                <c:ptCount val="1"/>
                <c:pt idx="0">
                  <c:v>Dual Carriageway</c:v>
                </c:pt>
              </c:strCache>
            </c:strRef>
          </c:tx>
          <c:spPr>
            <a:ln w="41275" cap="rnd">
              <a:solidFill>
                <a:srgbClr val="2F5580"/>
              </a:solidFill>
              <a:round/>
            </a:ln>
            <a:effectLst/>
          </c:spPr>
          <c:marker>
            <c:symbol val="none"/>
          </c:marker>
          <c:cat>
            <c:strRef>
              <c:f>Table24!$A$28:$A$35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Table24!$D$28:$D$35</c:f>
              <c:numCache>
                <c:formatCode>0</c:formatCode>
                <c:ptCount val="8"/>
                <c:pt idx="0">
                  <c:v>33.6</c:v>
                </c:pt>
                <c:pt idx="1">
                  <c:v>31.8</c:v>
                </c:pt>
                <c:pt idx="2">
                  <c:v>31.4</c:v>
                </c:pt>
                <c:pt idx="3">
                  <c:v>32.200000000000003</c:v>
                </c:pt>
                <c:pt idx="4">
                  <c:v>30.4</c:v>
                </c:pt>
                <c:pt idx="5">
                  <c:v>34.200000000000003</c:v>
                </c:pt>
                <c:pt idx="6">
                  <c:v>33.799999999999997</c:v>
                </c:pt>
                <c:pt idx="7">
                  <c:v>37.6</c:v>
                </c:pt>
              </c:numCache>
            </c:numRef>
          </c:val>
          <c:smooth val="0"/>
        </c:ser>
        <c:ser>
          <c:idx val="3"/>
          <c:order val="1"/>
          <c:tx>
            <c:strRef>
              <c:f>Table24!$E$27</c:f>
              <c:strCache>
                <c:ptCount val="1"/>
                <c:pt idx="0">
                  <c:v>Motorway</c:v>
                </c:pt>
              </c:strCache>
            </c:strRef>
          </c:tx>
          <c:spPr>
            <a:ln w="41275" cap="rnd">
              <a:solidFill>
                <a:srgbClr val="FFC035"/>
              </a:solidFill>
              <a:round/>
            </a:ln>
            <a:effectLst/>
          </c:spPr>
          <c:marker>
            <c:symbol val="none"/>
          </c:marker>
          <c:cat>
            <c:strRef>
              <c:f>Table24!$A$28:$A$35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Table24!$E$28:$E$35</c:f>
              <c:numCache>
                <c:formatCode>0</c:formatCode>
                <c:ptCount val="8"/>
                <c:pt idx="0">
                  <c:v>11</c:v>
                </c:pt>
                <c:pt idx="1">
                  <c:v>9.1999999999999993</c:v>
                </c:pt>
                <c:pt idx="2">
                  <c:v>9.1999999999999993</c:v>
                </c:pt>
                <c:pt idx="3">
                  <c:v>10.4</c:v>
                </c:pt>
                <c:pt idx="4">
                  <c:v>10.6</c:v>
                </c:pt>
                <c:pt idx="5">
                  <c:v>8.8000000000000007</c:v>
                </c:pt>
                <c:pt idx="6">
                  <c:v>9.8000000000000007</c:v>
                </c:pt>
                <c:pt idx="7">
                  <c:v>11.4</c:v>
                </c:pt>
              </c:numCache>
            </c:numRef>
          </c:val>
          <c:smooth val="0"/>
        </c:ser>
        <c:dLbls>
          <c:showLegendKey val="0"/>
          <c:showVal val="0"/>
          <c:showCatName val="0"/>
          <c:showSerName val="0"/>
          <c:showPercent val="0"/>
          <c:showBubbleSize val="0"/>
        </c:dLbls>
        <c:smooth val="0"/>
        <c:axId val="424144720"/>
        <c:axId val="424145112"/>
      </c:lineChart>
      <c:catAx>
        <c:axId val="4241447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5112"/>
        <c:crosses val="autoZero"/>
        <c:auto val="1"/>
        <c:lblAlgn val="ctr"/>
        <c:lblOffset val="100"/>
        <c:noMultiLvlLbl val="0"/>
      </c:catAx>
      <c:valAx>
        <c:axId val="42414511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4720"/>
        <c:crosses val="autoZero"/>
        <c:crossBetween val="between"/>
      </c:valAx>
      <c:spPr>
        <a:noFill/>
        <a:ln>
          <a:noFill/>
        </a:ln>
        <a:effectLst/>
      </c:spPr>
    </c:plotArea>
    <c:legend>
      <c:legendPos val="b"/>
      <c:layout>
        <c:manualLayout>
          <c:xMode val="edge"/>
          <c:yMode val="edge"/>
          <c:x val="0.41921850393700782"/>
          <c:y val="0.43576334208223982"/>
          <c:w val="0.5004516622922134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4225284339457562"/>
        </c:manualLayout>
      </c:layout>
      <c:lineChart>
        <c:grouping val="standard"/>
        <c:varyColors val="0"/>
        <c:ser>
          <c:idx val="0"/>
          <c:order val="0"/>
          <c:tx>
            <c:strRef>
              <c:f>Table25!$B$27</c:f>
              <c:strCache>
                <c:ptCount val="1"/>
                <c:pt idx="0">
                  <c:v>Urban</c:v>
                </c:pt>
              </c:strCache>
            </c:strRef>
          </c:tx>
          <c:spPr>
            <a:ln w="41275" cap="rnd">
              <a:solidFill>
                <a:srgbClr val="2F5580"/>
              </a:solidFill>
              <a:round/>
            </a:ln>
            <a:effectLst/>
          </c:spPr>
          <c:marker>
            <c:symbol val="none"/>
          </c:marker>
          <c:cat>
            <c:strRef>
              <c:f>Table25!$A$28:$A$35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Table25!$B$28:$B$35</c:f>
              <c:numCache>
                <c:formatCode>0</c:formatCode>
                <c:ptCount val="8"/>
                <c:pt idx="0">
                  <c:v>87.6</c:v>
                </c:pt>
                <c:pt idx="1">
                  <c:v>74.599999999999994</c:v>
                </c:pt>
                <c:pt idx="2">
                  <c:v>71.599999999999994</c:v>
                </c:pt>
                <c:pt idx="3">
                  <c:v>66</c:v>
                </c:pt>
                <c:pt idx="4">
                  <c:v>63.8</c:v>
                </c:pt>
                <c:pt idx="5">
                  <c:v>60.2</c:v>
                </c:pt>
                <c:pt idx="6">
                  <c:v>58.2</c:v>
                </c:pt>
                <c:pt idx="7">
                  <c:v>55.2</c:v>
                </c:pt>
              </c:numCache>
            </c:numRef>
          </c:val>
          <c:smooth val="0"/>
        </c:ser>
        <c:ser>
          <c:idx val="1"/>
          <c:order val="1"/>
          <c:tx>
            <c:strRef>
              <c:f>Table25!$C$27</c:f>
              <c:strCache>
                <c:ptCount val="1"/>
                <c:pt idx="0">
                  <c:v>Rural</c:v>
                </c:pt>
              </c:strCache>
            </c:strRef>
          </c:tx>
          <c:spPr>
            <a:ln w="41275" cap="rnd">
              <a:solidFill>
                <a:srgbClr val="FFC035"/>
              </a:solidFill>
              <a:round/>
            </a:ln>
            <a:effectLst/>
          </c:spPr>
          <c:marker>
            <c:symbol val="none"/>
          </c:marker>
          <c:cat>
            <c:strRef>
              <c:f>Table25!$A$28:$A$35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Table25!$C$28:$C$35</c:f>
              <c:numCache>
                <c:formatCode>0</c:formatCode>
                <c:ptCount val="8"/>
                <c:pt idx="0">
                  <c:v>176.2</c:v>
                </c:pt>
                <c:pt idx="1">
                  <c:v>160</c:v>
                </c:pt>
                <c:pt idx="2">
                  <c:v>148.80000000000001</c:v>
                </c:pt>
                <c:pt idx="3">
                  <c:v>142.19999999999999</c:v>
                </c:pt>
                <c:pt idx="4">
                  <c:v>146.4</c:v>
                </c:pt>
                <c:pt idx="5">
                  <c:v>147.6</c:v>
                </c:pt>
                <c:pt idx="6">
                  <c:v>149.6</c:v>
                </c:pt>
                <c:pt idx="7">
                  <c:v>144.80000000000001</c:v>
                </c:pt>
              </c:numCache>
            </c:numRef>
          </c:val>
          <c:smooth val="0"/>
        </c:ser>
        <c:dLbls>
          <c:showLegendKey val="0"/>
          <c:showVal val="0"/>
          <c:showCatName val="0"/>
          <c:showSerName val="0"/>
          <c:showPercent val="0"/>
          <c:showBubbleSize val="0"/>
        </c:dLbls>
        <c:smooth val="0"/>
        <c:axId val="424146288"/>
        <c:axId val="425515360"/>
      </c:lineChart>
      <c:catAx>
        <c:axId val="4241462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5360"/>
        <c:crosses val="autoZero"/>
        <c:auto val="1"/>
        <c:lblAlgn val="ctr"/>
        <c:lblOffset val="100"/>
        <c:noMultiLvlLbl val="0"/>
      </c:catAx>
      <c:valAx>
        <c:axId val="425515360"/>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4146288"/>
        <c:crosses val="autoZero"/>
        <c:crossBetween val="between"/>
      </c:valAx>
      <c:spPr>
        <a:noFill/>
        <a:ln>
          <a:noFill/>
        </a:ln>
        <a:effectLst/>
      </c:spPr>
    </c:plotArea>
    <c:legend>
      <c:legendPos val="b"/>
      <c:layout>
        <c:manualLayout>
          <c:xMode val="edge"/>
          <c:yMode val="edge"/>
          <c:x val="0.65030818022747161"/>
          <c:y val="0.32002260134149896"/>
          <c:w val="0.29938363954505687"/>
          <c:h val="8.604264995655994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4.5652464581988995E-2"/>
          <c:w val="0.89019685039370078"/>
          <c:h val="0.84225284339457562"/>
        </c:manualLayout>
      </c:layout>
      <c:lineChart>
        <c:grouping val="standard"/>
        <c:varyColors val="0"/>
        <c:ser>
          <c:idx val="0"/>
          <c:order val="0"/>
          <c:tx>
            <c:strRef>
              <c:f>Table25!$D$27</c:f>
              <c:strCache>
                <c:ptCount val="1"/>
                <c:pt idx="0">
                  <c:v>Dual Carriageway</c:v>
                </c:pt>
              </c:strCache>
            </c:strRef>
          </c:tx>
          <c:spPr>
            <a:ln w="38100" cap="rnd">
              <a:solidFill>
                <a:srgbClr val="2F5580"/>
              </a:solidFill>
              <a:round/>
            </a:ln>
            <a:effectLst/>
          </c:spPr>
          <c:marker>
            <c:symbol val="none"/>
          </c:marker>
          <c:cat>
            <c:strRef>
              <c:f>Table25!$A$28:$A$35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Table25!$D$28:$D$35</c:f>
              <c:numCache>
                <c:formatCode>0</c:formatCode>
                <c:ptCount val="8"/>
                <c:pt idx="0">
                  <c:v>6.4</c:v>
                </c:pt>
                <c:pt idx="1">
                  <c:v>5.6</c:v>
                </c:pt>
                <c:pt idx="2">
                  <c:v>4.2</c:v>
                </c:pt>
                <c:pt idx="3">
                  <c:v>4</c:v>
                </c:pt>
                <c:pt idx="4">
                  <c:v>3.8</c:v>
                </c:pt>
                <c:pt idx="5">
                  <c:v>6.6</c:v>
                </c:pt>
                <c:pt idx="6">
                  <c:v>5.8</c:v>
                </c:pt>
                <c:pt idx="7">
                  <c:v>6.2</c:v>
                </c:pt>
              </c:numCache>
            </c:numRef>
          </c:val>
          <c:smooth val="0"/>
        </c:ser>
        <c:ser>
          <c:idx val="1"/>
          <c:order val="1"/>
          <c:tx>
            <c:strRef>
              <c:f>Table25!$E$27</c:f>
              <c:strCache>
                <c:ptCount val="1"/>
                <c:pt idx="0">
                  <c:v>Motorway</c:v>
                </c:pt>
              </c:strCache>
            </c:strRef>
          </c:tx>
          <c:spPr>
            <a:ln w="38100" cap="rnd">
              <a:solidFill>
                <a:srgbClr val="FFC035"/>
              </a:solidFill>
              <a:round/>
            </a:ln>
            <a:effectLst/>
          </c:spPr>
          <c:marker>
            <c:symbol val="none"/>
          </c:marker>
          <c:cat>
            <c:strRef>
              <c:f>Table25!$A$28:$A$35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Table25!$E$28:$E$35</c:f>
              <c:numCache>
                <c:formatCode>0</c:formatCode>
                <c:ptCount val="8"/>
                <c:pt idx="0">
                  <c:v>2.8</c:v>
                </c:pt>
                <c:pt idx="1">
                  <c:v>2.4</c:v>
                </c:pt>
                <c:pt idx="2">
                  <c:v>2.6</c:v>
                </c:pt>
                <c:pt idx="3">
                  <c:v>3.8</c:v>
                </c:pt>
                <c:pt idx="4">
                  <c:v>4</c:v>
                </c:pt>
                <c:pt idx="5">
                  <c:v>3</c:v>
                </c:pt>
                <c:pt idx="6">
                  <c:v>3.4</c:v>
                </c:pt>
                <c:pt idx="7">
                  <c:v>4.2</c:v>
                </c:pt>
              </c:numCache>
            </c:numRef>
          </c:val>
          <c:smooth val="0"/>
        </c:ser>
        <c:dLbls>
          <c:showLegendKey val="0"/>
          <c:showVal val="0"/>
          <c:showCatName val="0"/>
          <c:showSerName val="0"/>
          <c:showPercent val="0"/>
          <c:showBubbleSize val="0"/>
        </c:dLbls>
        <c:smooth val="0"/>
        <c:axId val="425518888"/>
        <c:axId val="425519280"/>
      </c:lineChart>
      <c:catAx>
        <c:axId val="425518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9280"/>
        <c:crosses val="autoZero"/>
        <c:auto val="1"/>
        <c:lblAlgn val="ctr"/>
        <c:lblOffset val="100"/>
        <c:noMultiLvlLbl val="0"/>
      </c:catAx>
      <c:valAx>
        <c:axId val="425519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518888"/>
        <c:crosses val="autoZero"/>
        <c:crossBetween val="between"/>
      </c:valAx>
      <c:spPr>
        <a:noFill/>
        <a:ln>
          <a:noFill/>
        </a:ln>
        <a:effectLst/>
      </c:spPr>
    </c:plotArea>
    <c:legend>
      <c:legendPos val="b"/>
      <c:layout>
        <c:manualLayout>
          <c:xMode val="edge"/>
          <c:yMode val="edge"/>
          <c:x val="0.60864151356080487"/>
          <c:y val="0.5647642432836516"/>
          <c:w val="0.29938363954505687"/>
          <c:h val="0.23390750236471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32972440944883"/>
          <c:y val="5.0925925925925923E-2"/>
          <c:w val="0.8068369422572178"/>
          <c:h val="0.86482283464566934"/>
        </c:manualLayout>
      </c:layout>
      <c:barChart>
        <c:barDir val="col"/>
        <c:grouping val="clustered"/>
        <c:varyColors val="0"/>
        <c:ser>
          <c:idx val="0"/>
          <c:order val="0"/>
          <c:tx>
            <c:strRef>
              <c:f>Table25!$A$16</c:f>
              <c:strCache>
                <c:ptCount val="1"/>
                <c:pt idx="0">
                  <c:v>2012-2016 Baseline</c:v>
                </c:pt>
              </c:strCache>
            </c:strRef>
          </c:tx>
          <c:spPr>
            <a:solidFill>
              <a:srgbClr val="2F5580"/>
            </a:solidFill>
            <a:ln>
              <a:noFill/>
            </a:ln>
            <a:effectLst/>
          </c:spPr>
          <c:invertIfNegative val="0"/>
          <c:cat>
            <c:strRef>
              <c:f>Table25!$B$3:$C$3</c:f>
              <c:strCache>
                <c:ptCount val="2"/>
                <c:pt idx="0">
                  <c:v>Urban</c:v>
                </c:pt>
                <c:pt idx="1">
                  <c:v>Rural</c:v>
                </c:pt>
              </c:strCache>
            </c:strRef>
          </c:cat>
          <c:val>
            <c:numRef>
              <c:f>Table25!$B$16:$C$16</c:f>
              <c:numCache>
                <c:formatCode>0</c:formatCode>
                <c:ptCount val="2"/>
                <c:pt idx="0">
                  <c:v>63.8</c:v>
                </c:pt>
                <c:pt idx="1">
                  <c:v>146.4</c:v>
                </c:pt>
              </c:numCache>
            </c:numRef>
          </c:val>
        </c:ser>
        <c:ser>
          <c:idx val="1"/>
          <c:order val="1"/>
          <c:tx>
            <c:strRef>
              <c:f>Table25!$A$17</c:f>
              <c:strCache>
                <c:ptCount val="1"/>
                <c:pt idx="0">
                  <c:v>2013-2017</c:v>
                </c:pt>
              </c:strCache>
            </c:strRef>
          </c:tx>
          <c:spPr>
            <a:solidFill>
              <a:srgbClr val="FFC035"/>
            </a:solidFill>
            <a:ln>
              <a:noFill/>
            </a:ln>
            <a:effectLst/>
          </c:spPr>
          <c:invertIfNegative val="0"/>
          <c:cat>
            <c:strRef>
              <c:f>Table25!$B$3:$C$3</c:f>
              <c:strCache>
                <c:ptCount val="2"/>
                <c:pt idx="0">
                  <c:v>Urban</c:v>
                </c:pt>
                <c:pt idx="1">
                  <c:v>Rural</c:v>
                </c:pt>
              </c:strCache>
            </c:strRef>
          </c:cat>
          <c:val>
            <c:numRef>
              <c:f>Table25!$B$17:$C$17</c:f>
              <c:numCache>
                <c:formatCode>0</c:formatCode>
                <c:ptCount val="2"/>
                <c:pt idx="0">
                  <c:v>60.2</c:v>
                </c:pt>
                <c:pt idx="1">
                  <c:v>147.6</c:v>
                </c:pt>
              </c:numCache>
            </c:numRef>
          </c:val>
        </c:ser>
        <c:ser>
          <c:idx val="2"/>
          <c:order val="2"/>
          <c:tx>
            <c:strRef>
              <c:f>Table25!$A$18</c:f>
              <c:strCache>
                <c:ptCount val="1"/>
                <c:pt idx="0">
                  <c:v>2014-2018</c:v>
                </c:pt>
              </c:strCache>
            </c:strRef>
          </c:tx>
          <c:spPr>
            <a:solidFill>
              <a:srgbClr val="A5A5AF"/>
            </a:solidFill>
            <a:ln>
              <a:noFill/>
            </a:ln>
            <a:effectLst/>
          </c:spPr>
          <c:invertIfNegative val="0"/>
          <c:cat>
            <c:strRef>
              <c:f>Table25!$B$3:$C$3</c:f>
              <c:strCache>
                <c:ptCount val="2"/>
                <c:pt idx="0">
                  <c:v>Urban</c:v>
                </c:pt>
                <c:pt idx="1">
                  <c:v>Rural</c:v>
                </c:pt>
              </c:strCache>
            </c:strRef>
          </c:cat>
          <c:val>
            <c:numRef>
              <c:f>Table25!$B$18:$C$18</c:f>
              <c:numCache>
                <c:formatCode>0</c:formatCode>
                <c:ptCount val="2"/>
                <c:pt idx="0">
                  <c:v>58.2</c:v>
                </c:pt>
                <c:pt idx="1">
                  <c:v>149.6</c:v>
                </c:pt>
              </c:numCache>
            </c:numRef>
          </c:val>
        </c:ser>
        <c:ser>
          <c:idx val="3"/>
          <c:order val="3"/>
          <c:tx>
            <c:strRef>
              <c:f>Table25!$A$19</c:f>
              <c:strCache>
                <c:ptCount val="1"/>
                <c:pt idx="0">
                  <c:v>2015-2019</c:v>
                </c:pt>
              </c:strCache>
            </c:strRef>
          </c:tx>
          <c:spPr>
            <a:solidFill>
              <a:srgbClr val="5BC5D6"/>
            </a:solidFill>
            <a:ln>
              <a:noFill/>
            </a:ln>
            <a:effectLst/>
          </c:spPr>
          <c:invertIfNegative val="0"/>
          <c:cat>
            <c:strRef>
              <c:f>Table25!$B$3:$C$3</c:f>
              <c:strCache>
                <c:ptCount val="2"/>
                <c:pt idx="0">
                  <c:v>Urban</c:v>
                </c:pt>
                <c:pt idx="1">
                  <c:v>Rural</c:v>
                </c:pt>
              </c:strCache>
            </c:strRef>
          </c:cat>
          <c:val>
            <c:numRef>
              <c:f>Table25!$B$19:$C$19</c:f>
              <c:numCache>
                <c:formatCode>0</c:formatCode>
                <c:ptCount val="2"/>
                <c:pt idx="0">
                  <c:v>55.2</c:v>
                </c:pt>
                <c:pt idx="1">
                  <c:v>144.80000000000001</c:v>
                </c:pt>
              </c:numCache>
            </c:numRef>
          </c:val>
        </c:ser>
        <c:dLbls>
          <c:showLegendKey val="0"/>
          <c:showVal val="0"/>
          <c:showCatName val="0"/>
          <c:showSerName val="0"/>
          <c:showPercent val="0"/>
          <c:showBubbleSize val="0"/>
        </c:dLbls>
        <c:gapWidth val="219"/>
        <c:overlap val="-27"/>
        <c:axId val="425520064"/>
        <c:axId val="425514576"/>
      </c:barChart>
      <c:catAx>
        <c:axId val="4255200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4576"/>
        <c:crosses val="autoZero"/>
        <c:auto val="1"/>
        <c:lblAlgn val="ctr"/>
        <c:lblOffset val="100"/>
        <c:noMultiLvlLbl val="0"/>
      </c:catAx>
      <c:valAx>
        <c:axId val="425514576"/>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20064"/>
        <c:crosses val="autoZero"/>
        <c:crossBetween val="between"/>
      </c:valAx>
      <c:spPr>
        <a:noFill/>
        <a:ln>
          <a:noFill/>
        </a:ln>
        <a:effectLst/>
      </c:spPr>
    </c:plotArea>
    <c:legend>
      <c:legendPos val="b"/>
      <c:layout>
        <c:manualLayout>
          <c:xMode val="edge"/>
          <c:yMode val="edge"/>
          <c:x val="1.3779527559055118E-4"/>
          <c:y val="4.1736526697206698E-2"/>
          <c:w val="0.68084776902887145"/>
          <c:h val="0.221956700573579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1457510689503"/>
          <c:y val="5.0925925925925923E-2"/>
          <c:w val="0.85266415881991009"/>
          <c:h val="0.86482283464566934"/>
        </c:manualLayout>
      </c:layout>
      <c:barChart>
        <c:barDir val="col"/>
        <c:grouping val="clustered"/>
        <c:varyColors val="0"/>
        <c:ser>
          <c:idx val="0"/>
          <c:order val="0"/>
          <c:tx>
            <c:strRef>
              <c:f>Table25!$A$16</c:f>
              <c:strCache>
                <c:ptCount val="1"/>
                <c:pt idx="0">
                  <c:v>2012-2016 Baseline</c:v>
                </c:pt>
              </c:strCache>
            </c:strRef>
          </c:tx>
          <c:spPr>
            <a:solidFill>
              <a:srgbClr val="2F5580"/>
            </a:solidFill>
            <a:ln>
              <a:noFill/>
            </a:ln>
            <a:effectLst/>
          </c:spPr>
          <c:invertIfNegative val="0"/>
          <c:cat>
            <c:strRef>
              <c:f>Table25!$D$3:$E$3</c:f>
              <c:strCache>
                <c:ptCount val="2"/>
                <c:pt idx="0">
                  <c:v>Dual Carriageway</c:v>
                </c:pt>
                <c:pt idx="1">
                  <c:v>Motorway</c:v>
                </c:pt>
              </c:strCache>
            </c:strRef>
          </c:cat>
          <c:val>
            <c:numRef>
              <c:f>Table25!$D$16:$E$16</c:f>
              <c:numCache>
                <c:formatCode>0</c:formatCode>
                <c:ptCount val="2"/>
                <c:pt idx="0">
                  <c:v>3.8</c:v>
                </c:pt>
                <c:pt idx="1">
                  <c:v>4</c:v>
                </c:pt>
              </c:numCache>
            </c:numRef>
          </c:val>
        </c:ser>
        <c:ser>
          <c:idx val="1"/>
          <c:order val="1"/>
          <c:tx>
            <c:strRef>
              <c:f>Table25!$A$17</c:f>
              <c:strCache>
                <c:ptCount val="1"/>
                <c:pt idx="0">
                  <c:v>2013-2017</c:v>
                </c:pt>
              </c:strCache>
            </c:strRef>
          </c:tx>
          <c:spPr>
            <a:solidFill>
              <a:srgbClr val="FFC035"/>
            </a:solidFill>
            <a:ln>
              <a:noFill/>
            </a:ln>
            <a:effectLst/>
          </c:spPr>
          <c:invertIfNegative val="0"/>
          <c:cat>
            <c:strRef>
              <c:f>Table25!$D$3:$E$3</c:f>
              <c:strCache>
                <c:ptCount val="2"/>
                <c:pt idx="0">
                  <c:v>Dual Carriageway</c:v>
                </c:pt>
                <c:pt idx="1">
                  <c:v>Motorway</c:v>
                </c:pt>
              </c:strCache>
            </c:strRef>
          </c:cat>
          <c:val>
            <c:numRef>
              <c:f>Table25!$D$17:$E$17</c:f>
              <c:numCache>
                <c:formatCode>0</c:formatCode>
                <c:ptCount val="2"/>
                <c:pt idx="0">
                  <c:v>6.6</c:v>
                </c:pt>
                <c:pt idx="1">
                  <c:v>3</c:v>
                </c:pt>
              </c:numCache>
            </c:numRef>
          </c:val>
        </c:ser>
        <c:ser>
          <c:idx val="2"/>
          <c:order val="2"/>
          <c:tx>
            <c:strRef>
              <c:f>Table25!$A$18</c:f>
              <c:strCache>
                <c:ptCount val="1"/>
                <c:pt idx="0">
                  <c:v>2014-2018</c:v>
                </c:pt>
              </c:strCache>
            </c:strRef>
          </c:tx>
          <c:spPr>
            <a:solidFill>
              <a:srgbClr val="A5A5AF"/>
            </a:solidFill>
            <a:ln>
              <a:noFill/>
            </a:ln>
            <a:effectLst/>
          </c:spPr>
          <c:invertIfNegative val="0"/>
          <c:cat>
            <c:strRef>
              <c:f>Table25!$D$3:$E$3</c:f>
              <c:strCache>
                <c:ptCount val="2"/>
                <c:pt idx="0">
                  <c:v>Dual Carriageway</c:v>
                </c:pt>
                <c:pt idx="1">
                  <c:v>Motorway</c:v>
                </c:pt>
              </c:strCache>
            </c:strRef>
          </c:cat>
          <c:val>
            <c:numRef>
              <c:f>Table25!$D$18:$E$18</c:f>
              <c:numCache>
                <c:formatCode>0</c:formatCode>
                <c:ptCount val="2"/>
                <c:pt idx="0">
                  <c:v>5.8</c:v>
                </c:pt>
                <c:pt idx="1">
                  <c:v>3.4</c:v>
                </c:pt>
              </c:numCache>
            </c:numRef>
          </c:val>
        </c:ser>
        <c:ser>
          <c:idx val="3"/>
          <c:order val="3"/>
          <c:tx>
            <c:strRef>
              <c:f>Table25!$A$19</c:f>
              <c:strCache>
                <c:ptCount val="1"/>
                <c:pt idx="0">
                  <c:v>2015-2019</c:v>
                </c:pt>
              </c:strCache>
            </c:strRef>
          </c:tx>
          <c:spPr>
            <a:solidFill>
              <a:srgbClr val="5BC5D6"/>
            </a:solidFill>
            <a:ln>
              <a:noFill/>
            </a:ln>
            <a:effectLst/>
          </c:spPr>
          <c:invertIfNegative val="0"/>
          <c:cat>
            <c:strRef>
              <c:f>Table25!$D$3:$E$3</c:f>
              <c:strCache>
                <c:ptCount val="2"/>
                <c:pt idx="0">
                  <c:v>Dual Carriageway</c:v>
                </c:pt>
                <c:pt idx="1">
                  <c:v>Motorway</c:v>
                </c:pt>
              </c:strCache>
            </c:strRef>
          </c:cat>
          <c:val>
            <c:numRef>
              <c:f>Table25!$D$19:$E$19</c:f>
              <c:numCache>
                <c:formatCode>0</c:formatCode>
                <c:ptCount val="2"/>
                <c:pt idx="0">
                  <c:v>6.2</c:v>
                </c:pt>
                <c:pt idx="1">
                  <c:v>4.2</c:v>
                </c:pt>
              </c:numCache>
            </c:numRef>
          </c:val>
        </c:ser>
        <c:dLbls>
          <c:showLegendKey val="0"/>
          <c:showVal val="0"/>
          <c:showCatName val="0"/>
          <c:showSerName val="0"/>
          <c:showPercent val="0"/>
          <c:showBubbleSize val="0"/>
        </c:dLbls>
        <c:gapWidth val="219"/>
        <c:overlap val="-27"/>
        <c:axId val="425513008"/>
        <c:axId val="425513792"/>
      </c:barChart>
      <c:catAx>
        <c:axId val="42551300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3792"/>
        <c:crosses val="autoZero"/>
        <c:auto val="1"/>
        <c:lblAlgn val="ctr"/>
        <c:lblOffset val="100"/>
        <c:noMultiLvlLbl val="0"/>
      </c:catAx>
      <c:valAx>
        <c:axId val="425513792"/>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3008"/>
        <c:crosses val="autoZero"/>
        <c:crossBetween val="between"/>
      </c:valAx>
      <c:spPr>
        <a:noFill/>
        <a:ln>
          <a:noFill/>
        </a:ln>
        <a:effectLst/>
      </c:spPr>
    </c:plotArea>
    <c:legend>
      <c:legendPos val="b"/>
      <c:layout>
        <c:manualLayout>
          <c:xMode val="edge"/>
          <c:yMode val="edge"/>
          <c:x val="0.62278152916345386"/>
          <c:y val="6.4990300125527783E-2"/>
          <c:w val="0.35347959843298521"/>
          <c:h val="0.199276503480543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1910469524642748"/>
        </c:manualLayout>
      </c:layout>
      <c:lineChart>
        <c:grouping val="standard"/>
        <c:varyColors val="0"/>
        <c:ser>
          <c:idx val="0"/>
          <c:order val="0"/>
          <c:tx>
            <c:strRef>
              <c:f>Table26!$B$27</c:f>
              <c:strCache>
                <c:ptCount val="1"/>
                <c:pt idx="0">
                  <c:v>Urban</c:v>
                </c:pt>
              </c:strCache>
            </c:strRef>
          </c:tx>
          <c:spPr>
            <a:ln w="38100" cap="rnd">
              <a:solidFill>
                <a:srgbClr val="2F5580"/>
              </a:solidFill>
              <a:round/>
            </a:ln>
            <a:effectLst/>
          </c:spPr>
          <c:marker>
            <c:symbol val="none"/>
          </c:marker>
          <c:cat>
            <c:strRef>
              <c:f>Table26!$A$28:$A$35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Table26!$B$28:$B$35</c:f>
              <c:numCache>
                <c:formatCode>0</c:formatCode>
                <c:ptCount val="8"/>
                <c:pt idx="0">
                  <c:v>57</c:v>
                </c:pt>
                <c:pt idx="1">
                  <c:v>50.2</c:v>
                </c:pt>
                <c:pt idx="2">
                  <c:v>45.4</c:v>
                </c:pt>
                <c:pt idx="3">
                  <c:v>41.4</c:v>
                </c:pt>
                <c:pt idx="4">
                  <c:v>40.799999999999997</c:v>
                </c:pt>
                <c:pt idx="5">
                  <c:v>37.799999999999997</c:v>
                </c:pt>
                <c:pt idx="6">
                  <c:v>36.799999999999997</c:v>
                </c:pt>
                <c:pt idx="7">
                  <c:v>34.6</c:v>
                </c:pt>
              </c:numCache>
            </c:numRef>
          </c:val>
          <c:smooth val="0"/>
        </c:ser>
        <c:ser>
          <c:idx val="1"/>
          <c:order val="1"/>
          <c:tx>
            <c:strRef>
              <c:f>Table26!$C$27</c:f>
              <c:strCache>
                <c:ptCount val="1"/>
                <c:pt idx="0">
                  <c:v>Rural</c:v>
                </c:pt>
              </c:strCache>
            </c:strRef>
          </c:tx>
          <c:spPr>
            <a:ln w="38100" cap="rnd">
              <a:solidFill>
                <a:srgbClr val="FFC035"/>
              </a:solidFill>
              <a:round/>
            </a:ln>
            <a:effectLst/>
          </c:spPr>
          <c:marker>
            <c:symbol val="none"/>
          </c:marker>
          <c:cat>
            <c:strRef>
              <c:f>Table26!$A$28:$A$35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Table26!$C$28:$C$35</c:f>
              <c:numCache>
                <c:formatCode>0</c:formatCode>
                <c:ptCount val="8"/>
                <c:pt idx="0">
                  <c:v>127</c:v>
                </c:pt>
                <c:pt idx="1">
                  <c:v>116.2</c:v>
                </c:pt>
                <c:pt idx="2">
                  <c:v>106.6</c:v>
                </c:pt>
                <c:pt idx="3">
                  <c:v>103.6</c:v>
                </c:pt>
                <c:pt idx="4">
                  <c:v>102.6</c:v>
                </c:pt>
                <c:pt idx="5">
                  <c:v>103.8</c:v>
                </c:pt>
                <c:pt idx="6">
                  <c:v>107.2</c:v>
                </c:pt>
                <c:pt idx="7">
                  <c:v>104.2</c:v>
                </c:pt>
              </c:numCache>
            </c:numRef>
          </c:val>
          <c:smooth val="0"/>
        </c:ser>
        <c:dLbls>
          <c:showLegendKey val="0"/>
          <c:showVal val="0"/>
          <c:showCatName val="0"/>
          <c:showSerName val="0"/>
          <c:showPercent val="0"/>
          <c:showBubbleSize val="0"/>
        </c:dLbls>
        <c:smooth val="0"/>
        <c:axId val="425518104"/>
        <c:axId val="425513400"/>
      </c:lineChart>
      <c:catAx>
        <c:axId val="4255181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3400"/>
        <c:crosses val="autoZero"/>
        <c:auto val="1"/>
        <c:lblAlgn val="ctr"/>
        <c:lblOffset val="100"/>
        <c:noMultiLvlLbl val="0"/>
      </c:catAx>
      <c:valAx>
        <c:axId val="425513400"/>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8104"/>
        <c:crosses val="autoZero"/>
        <c:crossBetween val="between"/>
      </c:valAx>
      <c:spPr>
        <a:noFill/>
        <a:ln>
          <a:noFill/>
        </a:ln>
        <a:effectLst/>
      </c:spPr>
    </c:plotArea>
    <c:legend>
      <c:legendPos val="b"/>
      <c:layout>
        <c:manualLayout>
          <c:xMode val="edge"/>
          <c:yMode val="edge"/>
          <c:x val="0.58364151356080485"/>
          <c:y val="0.37094852726742489"/>
          <c:w val="0.29938363954505687"/>
          <c:h val="8.53895749446777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1910469524642748"/>
        </c:manualLayout>
      </c:layout>
      <c:lineChart>
        <c:grouping val="standard"/>
        <c:varyColors val="0"/>
        <c:ser>
          <c:idx val="0"/>
          <c:order val="0"/>
          <c:tx>
            <c:strRef>
              <c:f>Table26!$D$27</c:f>
              <c:strCache>
                <c:ptCount val="1"/>
                <c:pt idx="0">
                  <c:v>Dual Carriageway</c:v>
                </c:pt>
              </c:strCache>
            </c:strRef>
          </c:tx>
          <c:spPr>
            <a:ln w="38100" cap="rnd">
              <a:solidFill>
                <a:srgbClr val="2F5580"/>
              </a:solidFill>
              <a:round/>
            </a:ln>
            <a:effectLst/>
          </c:spPr>
          <c:marker>
            <c:symbol val="none"/>
          </c:marker>
          <c:cat>
            <c:strRef>
              <c:f>Table26!$A$28:$A$35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Table26!$D$28:$D$35</c:f>
              <c:numCache>
                <c:formatCode>0</c:formatCode>
                <c:ptCount val="8"/>
                <c:pt idx="0">
                  <c:v>3.8</c:v>
                </c:pt>
                <c:pt idx="1">
                  <c:v>3.8</c:v>
                </c:pt>
                <c:pt idx="2">
                  <c:v>2.4</c:v>
                </c:pt>
                <c:pt idx="3">
                  <c:v>2.2000000000000002</c:v>
                </c:pt>
                <c:pt idx="4">
                  <c:v>1.6</c:v>
                </c:pt>
                <c:pt idx="5">
                  <c:v>3.4</c:v>
                </c:pt>
                <c:pt idx="6">
                  <c:v>2.6</c:v>
                </c:pt>
                <c:pt idx="7">
                  <c:v>3.2</c:v>
                </c:pt>
              </c:numCache>
            </c:numRef>
          </c:val>
          <c:smooth val="0"/>
        </c:ser>
        <c:ser>
          <c:idx val="1"/>
          <c:order val="1"/>
          <c:tx>
            <c:strRef>
              <c:f>Table26!$E$27</c:f>
              <c:strCache>
                <c:ptCount val="1"/>
                <c:pt idx="0">
                  <c:v>Motorway</c:v>
                </c:pt>
              </c:strCache>
            </c:strRef>
          </c:tx>
          <c:spPr>
            <a:ln w="38100" cap="rnd">
              <a:solidFill>
                <a:srgbClr val="FFC035"/>
              </a:solidFill>
              <a:round/>
            </a:ln>
            <a:effectLst/>
          </c:spPr>
          <c:marker>
            <c:symbol val="none"/>
          </c:marker>
          <c:cat>
            <c:strRef>
              <c:f>Table26!$A$28:$A$35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Table26!$E$28:$E$35</c:f>
              <c:numCache>
                <c:formatCode>0</c:formatCode>
                <c:ptCount val="8"/>
                <c:pt idx="0">
                  <c:v>1</c:v>
                </c:pt>
                <c:pt idx="1">
                  <c:v>1</c:v>
                </c:pt>
                <c:pt idx="2">
                  <c:v>1.4</c:v>
                </c:pt>
                <c:pt idx="3">
                  <c:v>2.2000000000000002</c:v>
                </c:pt>
                <c:pt idx="4">
                  <c:v>2.2000000000000002</c:v>
                </c:pt>
                <c:pt idx="5">
                  <c:v>2.2000000000000002</c:v>
                </c:pt>
                <c:pt idx="6">
                  <c:v>2.2000000000000002</c:v>
                </c:pt>
                <c:pt idx="7">
                  <c:v>3</c:v>
                </c:pt>
              </c:numCache>
            </c:numRef>
          </c:val>
          <c:smooth val="0"/>
        </c:ser>
        <c:dLbls>
          <c:showLegendKey val="0"/>
          <c:showVal val="0"/>
          <c:showCatName val="0"/>
          <c:showSerName val="0"/>
          <c:showPercent val="0"/>
          <c:showBubbleSize val="0"/>
        </c:dLbls>
        <c:smooth val="0"/>
        <c:axId val="425517712"/>
        <c:axId val="425517320"/>
      </c:lineChart>
      <c:catAx>
        <c:axId val="4255177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7320"/>
        <c:crosses val="autoZero"/>
        <c:auto val="1"/>
        <c:lblAlgn val="ctr"/>
        <c:lblOffset val="100"/>
        <c:noMultiLvlLbl val="0"/>
      </c:catAx>
      <c:valAx>
        <c:axId val="425517320"/>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7712"/>
        <c:crosses val="autoZero"/>
        <c:crossBetween val="between"/>
        <c:majorUnit val="1"/>
      </c:valAx>
      <c:spPr>
        <a:noFill/>
        <a:ln>
          <a:noFill/>
        </a:ln>
        <a:effectLst/>
      </c:spPr>
    </c:plotArea>
    <c:legend>
      <c:legendPos val="b"/>
      <c:layout>
        <c:manualLayout>
          <c:xMode val="edge"/>
          <c:yMode val="edge"/>
          <c:x val="0.59475262467191603"/>
          <c:y val="0.63407319516239691"/>
          <c:w val="0.29938363954505687"/>
          <c:h val="0.16129088809716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912126735948"/>
          <c:y val="5.0925925925925923E-2"/>
          <c:w val="0.85247690100789908"/>
          <c:h val="0.84688247302420527"/>
        </c:manualLayout>
      </c:layout>
      <c:barChart>
        <c:barDir val="col"/>
        <c:grouping val="clustered"/>
        <c:varyColors val="0"/>
        <c:ser>
          <c:idx val="0"/>
          <c:order val="0"/>
          <c:tx>
            <c:strRef>
              <c:f>Table26!$A$16</c:f>
              <c:strCache>
                <c:ptCount val="1"/>
                <c:pt idx="0">
                  <c:v>2012-2016 Baseline</c:v>
                </c:pt>
              </c:strCache>
            </c:strRef>
          </c:tx>
          <c:spPr>
            <a:solidFill>
              <a:srgbClr val="2F5580"/>
            </a:solidFill>
            <a:ln>
              <a:noFill/>
            </a:ln>
            <a:effectLst/>
          </c:spPr>
          <c:invertIfNegative val="0"/>
          <c:cat>
            <c:strRef>
              <c:f>Table26!$B$3:$C$3</c:f>
              <c:strCache>
                <c:ptCount val="2"/>
                <c:pt idx="0">
                  <c:v>Urban</c:v>
                </c:pt>
                <c:pt idx="1">
                  <c:v>Rural</c:v>
                </c:pt>
              </c:strCache>
            </c:strRef>
          </c:cat>
          <c:val>
            <c:numRef>
              <c:f>Table26!$B$16:$C$16</c:f>
              <c:numCache>
                <c:formatCode>0</c:formatCode>
                <c:ptCount val="2"/>
                <c:pt idx="0">
                  <c:v>40.799999999999997</c:v>
                </c:pt>
                <c:pt idx="1">
                  <c:v>102.6</c:v>
                </c:pt>
              </c:numCache>
            </c:numRef>
          </c:val>
        </c:ser>
        <c:ser>
          <c:idx val="1"/>
          <c:order val="1"/>
          <c:tx>
            <c:strRef>
              <c:f>Table26!$A$17</c:f>
              <c:strCache>
                <c:ptCount val="1"/>
                <c:pt idx="0">
                  <c:v>2013-2017</c:v>
                </c:pt>
              </c:strCache>
            </c:strRef>
          </c:tx>
          <c:spPr>
            <a:solidFill>
              <a:srgbClr val="FFC035"/>
            </a:solidFill>
            <a:ln>
              <a:noFill/>
            </a:ln>
            <a:effectLst/>
          </c:spPr>
          <c:invertIfNegative val="0"/>
          <c:cat>
            <c:strRef>
              <c:f>Table26!$B$3:$C$3</c:f>
              <c:strCache>
                <c:ptCount val="2"/>
                <c:pt idx="0">
                  <c:v>Urban</c:v>
                </c:pt>
                <c:pt idx="1">
                  <c:v>Rural</c:v>
                </c:pt>
              </c:strCache>
            </c:strRef>
          </c:cat>
          <c:val>
            <c:numRef>
              <c:f>Table26!$B$17:$C$17</c:f>
              <c:numCache>
                <c:formatCode>0</c:formatCode>
                <c:ptCount val="2"/>
                <c:pt idx="0">
                  <c:v>37.799999999999997</c:v>
                </c:pt>
                <c:pt idx="1">
                  <c:v>103.8</c:v>
                </c:pt>
              </c:numCache>
            </c:numRef>
          </c:val>
        </c:ser>
        <c:ser>
          <c:idx val="2"/>
          <c:order val="2"/>
          <c:tx>
            <c:strRef>
              <c:f>Table26!$A$18</c:f>
              <c:strCache>
                <c:ptCount val="1"/>
                <c:pt idx="0">
                  <c:v>2014-2018</c:v>
                </c:pt>
              </c:strCache>
            </c:strRef>
          </c:tx>
          <c:spPr>
            <a:solidFill>
              <a:srgbClr val="A5A5AF"/>
            </a:solidFill>
            <a:ln>
              <a:noFill/>
            </a:ln>
            <a:effectLst/>
          </c:spPr>
          <c:invertIfNegative val="0"/>
          <c:cat>
            <c:strRef>
              <c:f>Table26!$B$3:$C$3</c:f>
              <c:strCache>
                <c:ptCount val="2"/>
                <c:pt idx="0">
                  <c:v>Urban</c:v>
                </c:pt>
                <c:pt idx="1">
                  <c:v>Rural</c:v>
                </c:pt>
              </c:strCache>
            </c:strRef>
          </c:cat>
          <c:val>
            <c:numRef>
              <c:f>Table26!$B$18:$C$18</c:f>
              <c:numCache>
                <c:formatCode>0</c:formatCode>
                <c:ptCount val="2"/>
                <c:pt idx="0">
                  <c:v>36.799999999999997</c:v>
                </c:pt>
                <c:pt idx="1">
                  <c:v>107.2</c:v>
                </c:pt>
              </c:numCache>
            </c:numRef>
          </c:val>
        </c:ser>
        <c:ser>
          <c:idx val="3"/>
          <c:order val="3"/>
          <c:tx>
            <c:strRef>
              <c:f>Table26!$A$19</c:f>
              <c:strCache>
                <c:ptCount val="1"/>
                <c:pt idx="0">
                  <c:v>2015-2019</c:v>
                </c:pt>
              </c:strCache>
            </c:strRef>
          </c:tx>
          <c:spPr>
            <a:solidFill>
              <a:srgbClr val="5BC5D6"/>
            </a:solidFill>
            <a:ln>
              <a:noFill/>
            </a:ln>
            <a:effectLst/>
          </c:spPr>
          <c:invertIfNegative val="0"/>
          <c:cat>
            <c:strRef>
              <c:f>Table26!$B$3:$C$3</c:f>
              <c:strCache>
                <c:ptCount val="2"/>
                <c:pt idx="0">
                  <c:v>Urban</c:v>
                </c:pt>
                <c:pt idx="1">
                  <c:v>Rural</c:v>
                </c:pt>
              </c:strCache>
            </c:strRef>
          </c:cat>
          <c:val>
            <c:numRef>
              <c:f>Table26!$B$19:$C$19</c:f>
              <c:numCache>
                <c:formatCode>0</c:formatCode>
                <c:ptCount val="2"/>
                <c:pt idx="0">
                  <c:v>34.6</c:v>
                </c:pt>
                <c:pt idx="1">
                  <c:v>104.2</c:v>
                </c:pt>
              </c:numCache>
            </c:numRef>
          </c:val>
        </c:ser>
        <c:dLbls>
          <c:showLegendKey val="0"/>
          <c:showVal val="0"/>
          <c:showCatName val="0"/>
          <c:showSerName val="0"/>
          <c:showPercent val="0"/>
          <c:showBubbleSize val="0"/>
        </c:dLbls>
        <c:gapWidth val="219"/>
        <c:overlap val="-27"/>
        <c:axId val="425515752"/>
        <c:axId val="425516536"/>
      </c:barChart>
      <c:catAx>
        <c:axId val="425515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6536"/>
        <c:crosses val="autoZero"/>
        <c:auto val="1"/>
        <c:lblAlgn val="ctr"/>
        <c:lblOffset val="100"/>
        <c:noMultiLvlLbl val="0"/>
      </c:catAx>
      <c:valAx>
        <c:axId val="425516536"/>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15752"/>
        <c:crosses val="autoZero"/>
        <c:crossBetween val="between"/>
      </c:valAx>
      <c:spPr>
        <a:noFill/>
        <a:ln>
          <a:noFill/>
        </a:ln>
        <a:effectLst/>
      </c:spPr>
    </c:plotArea>
    <c:legend>
      <c:legendPos val="b"/>
      <c:layout>
        <c:manualLayout>
          <c:xMode val="edge"/>
          <c:yMode val="edge"/>
          <c:x val="0.11824353698031183"/>
          <c:y val="6.076334208223972E-2"/>
          <c:w val="0.87471657928200519"/>
          <c:h val="8.10816332398603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KSIs resulting from collisions involving drivers aged 17-23 who were responsiblle for the collision</c:v>
          </c:tx>
          <c:spPr>
            <a:ln w="50800" cap="rnd">
              <a:solidFill>
                <a:srgbClr val="2F5580"/>
              </a:solidFill>
              <a:round/>
            </a:ln>
            <a:effectLst/>
          </c:spPr>
          <c:marker>
            <c:symbol val="none"/>
          </c:marker>
          <c:cat>
            <c:strRef>
              <c:f>Table3!$A$4:$A$15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Table3!$B$4:$B$15</c:f>
              <c:numCache>
                <c:formatCode>General</c:formatCode>
                <c:ptCount val="12"/>
                <c:pt idx="0">
                  <c:v>214</c:v>
                </c:pt>
                <c:pt idx="1">
                  <c:v>233</c:v>
                </c:pt>
                <c:pt idx="2">
                  <c:v>189</c:v>
                </c:pt>
                <c:pt idx="3">
                  <c:v>162</c:v>
                </c:pt>
                <c:pt idx="4">
                  <c:v>146</c:v>
                </c:pt>
                <c:pt idx="5">
                  <c:v>126</c:v>
                </c:pt>
                <c:pt idx="6">
                  <c:v>156</c:v>
                </c:pt>
                <c:pt idx="7">
                  <c:v>157</c:v>
                </c:pt>
                <c:pt idx="8">
                  <c:v>151</c:v>
                </c:pt>
                <c:pt idx="9">
                  <c:v>146</c:v>
                </c:pt>
                <c:pt idx="10">
                  <c:v>134</c:v>
                </c:pt>
                <c:pt idx="11">
                  <c:v>137</c:v>
                </c:pt>
              </c:numCache>
            </c:numRef>
          </c:val>
          <c:smooth val="0"/>
        </c:ser>
        <c:ser>
          <c:idx val="1"/>
          <c:order val="1"/>
          <c:tx>
            <c:v>2012-2016 Baseline (147)</c:v>
          </c:tx>
          <c:spPr>
            <a:ln w="25400" cap="rnd">
              <a:solidFill>
                <a:srgbClr val="006400"/>
              </a:solidFill>
              <a:prstDash val="dash"/>
              <a:round/>
            </a:ln>
            <a:effectLst/>
          </c:spPr>
          <c:marker>
            <c:symbol val="none"/>
          </c:marker>
          <c:cat>
            <c:strRef>
              <c:f>Table3!$A$4:$A$15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Table3!$F$4:$F$15</c:f>
              <c:numCache>
                <c:formatCode>0</c:formatCode>
                <c:ptCount val="12"/>
                <c:pt idx="0">
                  <c:v>147.19999999999999</c:v>
                </c:pt>
                <c:pt idx="1">
                  <c:v>147.19999999999999</c:v>
                </c:pt>
                <c:pt idx="2">
                  <c:v>147.19999999999999</c:v>
                </c:pt>
                <c:pt idx="3">
                  <c:v>147.19999999999999</c:v>
                </c:pt>
                <c:pt idx="4">
                  <c:v>147.19999999999999</c:v>
                </c:pt>
                <c:pt idx="5">
                  <c:v>147.19999999999999</c:v>
                </c:pt>
                <c:pt idx="6">
                  <c:v>147.19999999999999</c:v>
                </c:pt>
                <c:pt idx="7">
                  <c:v>147.19999999999999</c:v>
                </c:pt>
                <c:pt idx="8">
                  <c:v>147.19999999999999</c:v>
                </c:pt>
                <c:pt idx="9">
                  <c:v>147.19999999999999</c:v>
                </c:pt>
                <c:pt idx="10">
                  <c:v>147.19999999999999</c:v>
                </c:pt>
                <c:pt idx="11">
                  <c:v>147.19999999999999</c:v>
                </c:pt>
              </c:numCache>
            </c:numRef>
          </c:val>
          <c:smooth val="0"/>
        </c:ser>
        <c:dLbls>
          <c:showLegendKey val="0"/>
          <c:showVal val="0"/>
          <c:showCatName val="0"/>
          <c:showSerName val="0"/>
          <c:showPercent val="0"/>
          <c:showBubbleSize val="0"/>
        </c:dLbls>
        <c:smooth val="0"/>
        <c:axId val="330247352"/>
        <c:axId val="423116056"/>
      </c:lineChart>
      <c:catAx>
        <c:axId val="3302473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6056"/>
        <c:crosses val="autoZero"/>
        <c:auto val="1"/>
        <c:lblAlgn val="ctr"/>
        <c:lblOffset val="100"/>
        <c:noMultiLvlLbl val="0"/>
      </c:catAx>
      <c:valAx>
        <c:axId val="42311605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0247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97641553755664E-2"/>
          <c:y val="5.0925925925925923E-2"/>
          <c:w val="0.88149838072150288"/>
          <c:h val="0.84225284339457562"/>
        </c:manualLayout>
      </c:layout>
      <c:barChart>
        <c:barDir val="col"/>
        <c:grouping val="clustered"/>
        <c:varyColors val="0"/>
        <c:ser>
          <c:idx val="0"/>
          <c:order val="0"/>
          <c:tx>
            <c:strRef>
              <c:f>Table26!$A$16</c:f>
              <c:strCache>
                <c:ptCount val="1"/>
                <c:pt idx="0">
                  <c:v>2012-2016 Baseline</c:v>
                </c:pt>
              </c:strCache>
            </c:strRef>
          </c:tx>
          <c:spPr>
            <a:solidFill>
              <a:srgbClr val="2F5580"/>
            </a:solidFill>
            <a:ln>
              <a:noFill/>
            </a:ln>
            <a:effectLst/>
          </c:spPr>
          <c:invertIfNegative val="0"/>
          <c:cat>
            <c:strRef>
              <c:f>Table26!$D$3:$E$3</c:f>
              <c:strCache>
                <c:ptCount val="2"/>
                <c:pt idx="0">
                  <c:v>Dual Carriageway</c:v>
                </c:pt>
                <c:pt idx="1">
                  <c:v>Motorway</c:v>
                </c:pt>
              </c:strCache>
            </c:strRef>
          </c:cat>
          <c:val>
            <c:numRef>
              <c:f>Table26!$D$16:$E$16</c:f>
              <c:numCache>
                <c:formatCode>0</c:formatCode>
                <c:ptCount val="2"/>
                <c:pt idx="0">
                  <c:v>1.6</c:v>
                </c:pt>
                <c:pt idx="1">
                  <c:v>2.2000000000000002</c:v>
                </c:pt>
              </c:numCache>
            </c:numRef>
          </c:val>
        </c:ser>
        <c:ser>
          <c:idx val="1"/>
          <c:order val="1"/>
          <c:tx>
            <c:strRef>
              <c:f>Table26!$A$17</c:f>
              <c:strCache>
                <c:ptCount val="1"/>
                <c:pt idx="0">
                  <c:v>2013-2017</c:v>
                </c:pt>
              </c:strCache>
            </c:strRef>
          </c:tx>
          <c:spPr>
            <a:solidFill>
              <a:srgbClr val="FFC035"/>
            </a:solidFill>
            <a:ln>
              <a:noFill/>
            </a:ln>
            <a:effectLst/>
          </c:spPr>
          <c:invertIfNegative val="0"/>
          <c:cat>
            <c:strRef>
              <c:f>Table26!$D$3:$E$3</c:f>
              <c:strCache>
                <c:ptCount val="2"/>
                <c:pt idx="0">
                  <c:v>Dual Carriageway</c:v>
                </c:pt>
                <c:pt idx="1">
                  <c:v>Motorway</c:v>
                </c:pt>
              </c:strCache>
            </c:strRef>
          </c:cat>
          <c:val>
            <c:numRef>
              <c:f>Table26!$D$17:$E$17</c:f>
              <c:numCache>
                <c:formatCode>0</c:formatCode>
                <c:ptCount val="2"/>
                <c:pt idx="0">
                  <c:v>3.4</c:v>
                </c:pt>
                <c:pt idx="1">
                  <c:v>2.2000000000000002</c:v>
                </c:pt>
              </c:numCache>
            </c:numRef>
          </c:val>
        </c:ser>
        <c:ser>
          <c:idx val="2"/>
          <c:order val="2"/>
          <c:tx>
            <c:strRef>
              <c:f>Table26!$A$18</c:f>
              <c:strCache>
                <c:ptCount val="1"/>
                <c:pt idx="0">
                  <c:v>2014-2018</c:v>
                </c:pt>
              </c:strCache>
            </c:strRef>
          </c:tx>
          <c:spPr>
            <a:solidFill>
              <a:srgbClr val="A5A5AF"/>
            </a:solidFill>
            <a:ln>
              <a:noFill/>
            </a:ln>
            <a:effectLst/>
          </c:spPr>
          <c:invertIfNegative val="0"/>
          <c:cat>
            <c:strRef>
              <c:f>Table26!$D$3:$E$3</c:f>
              <c:strCache>
                <c:ptCount val="2"/>
                <c:pt idx="0">
                  <c:v>Dual Carriageway</c:v>
                </c:pt>
                <c:pt idx="1">
                  <c:v>Motorway</c:v>
                </c:pt>
              </c:strCache>
            </c:strRef>
          </c:cat>
          <c:val>
            <c:numRef>
              <c:f>Table26!$D$18:$E$18</c:f>
              <c:numCache>
                <c:formatCode>0</c:formatCode>
                <c:ptCount val="2"/>
                <c:pt idx="0">
                  <c:v>2.6</c:v>
                </c:pt>
                <c:pt idx="1">
                  <c:v>2.2000000000000002</c:v>
                </c:pt>
              </c:numCache>
            </c:numRef>
          </c:val>
        </c:ser>
        <c:ser>
          <c:idx val="3"/>
          <c:order val="3"/>
          <c:tx>
            <c:strRef>
              <c:f>Table26!$A$19</c:f>
              <c:strCache>
                <c:ptCount val="1"/>
                <c:pt idx="0">
                  <c:v>2015-2019</c:v>
                </c:pt>
              </c:strCache>
            </c:strRef>
          </c:tx>
          <c:spPr>
            <a:solidFill>
              <a:srgbClr val="5BC5D6"/>
            </a:solidFill>
            <a:ln>
              <a:noFill/>
            </a:ln>
            <a:effectLst/>
          </c:spPr>
          <c:invertIfNegative val="0"/>
          <c:cat>
            <c:strRef>
              <c:f>Table26!$D$3:$E$3</c:f>
              <c:strCache>
                <c:ptCount val="2"/>
                <c:pt idx="0">
                  <c:v>Dual Carriageway</c:v>
                </c:pt>
                <c:pt idx="1">
                  <c:v>Motorway</c:v>
                </c:pt>
              </c:strCache>
            </c:strRef>
          </c:cat>
          <c:val>
            <c:numRef>
              <c:f>Table26!$D$19:$E$19</c:f>
              <c:numCache>
                <c:formatCode>0</c:formatCode>
                <c:ptCount val="2"/>
                <c:pt idx="0">
                  <c:v>3.2</c:v>
                </c:pt>
                <c:pt idx="1">
                  <c:v>3</c:v>
                </c:pt>
              </c:numCache>
            </c:numRef>
          </c:val>
        </c:ser>
        <c:dLbls>
          <c:showLegendKey val="0"/>
          <c:showVal val="0"/>
          <c:showCatName val="0"/>
          <c:showSerName val="0"/>
          <c:showPercent val="0"/>
          <c:showBubbleSize val="0"/>
        </c:dLbls>
        <c:gapWidth val="219"/>
        <c:overlap val="-27"/>
        <c:axId val="425788896"/>
        <c:axId val="425790072"/>
      </c:barChart>
      <c:catAx>
        <c:axId val="4257888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90072"/>
        <c:crosses val="autoZero"/>
        <c:auto val="1"/>
        <c:lblAlgn val="ctr"/>
        <c:lblOffset val="100"/>
        <c:noMultiLvlLbl val="0"/>
      </c:catAx>
      <c:valAx>
        <c:axId val="425790072"/>
        <c:scaling>
          <c:orientation val="minMax"/>
        </c:scaling>
        <c:delete val="0"/>
        <c:axPos val="l"/>
        <c:numFmt formatCode="0" sourceLinked="1"/>
        <c:majorTickMark val="out"/>
        <c:minorTickMark val="none"/>
        <c:tickLblPos val="low"/>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788896"/>
        <c:crosses val="autoZero"/>
        <c:crossBetween val="between"/>
        <c:majorUnit val="1"/>
      </c:valAx>
      <c:spPr>
        <a:noFill/>
        <a:ln>
          <a:noFill/>
        </a:ln>
        <a:effectLst/>
      </c:spPr>
    </c:plotArea>
    <c:legend>
      <c:legendPos val="b"/>
      <c:layout>
        <c:manualLayout>
          <c:xMode val="edge"/>
          <c:yMode val="edge"/>
          <c:x val="0.54783780905668411"/>
          <c:y val="3.7615193934091531E-2"/>
          <c:w val="0.45216219094331583"/>
          <c:h val="8.1032980121182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Table27!$B$27</c:f>
              <c:strCache>
                <c:ptCount val="1"/>
                <c:pt idx="0">
                  <c:v>Urban</c:v>
                </c:pt>
              </c:strCache>
            </c:strRef>
          </c:tx>
          <c:spPr>
            <a:ln w="38100" cap="rnd">
              <a:solidFill>
                <a:srgbClr val="2F5580"/>
              </a:solidFill>
              <a:round/>
            </a:ln>
            <a:effectLst/>
          </c:spPr>
          <c:marker>
            <c:symbol val="none"/>
          </c:marker>
          <c:cat>
            <c:strRef>
              <c:f>Table27!$A$28:$A$35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Table27!$B$28:$B$35</c:f>
              <c:numCache>
                <c:formatCode>0</c:formatCode>
                <c:ptCount val="8"/>
                <c:pt idx="0">
                  <c:v>19</c:v>
                </c:pt>
                <c:pt idx="1">
                  <c:v>17</c:v>
                </c:pt>
                <c:pt idx="2">
                  <c:v>14.2</c:v>
                </c:pt>
                <c:pt idx="3">
                  <c:v>13.6</c:v>
                </c:pt>
                <c:pt idx="4">
                  <c:v>13.6</c:v>
                </c:pt>
                <c:pt idx="5">
                  <c:v>12.2</c:v>
                </c:pt>
                <c:pt idx="6">
                  <c:v>11.4</c:v>
                </c:pt>
                <c:pt idx="7">
                  <c:v>10.4</c:v>
                </c:pt>
              </c:numCache>
            </c:numRef>
          </c:val>
          <c:smooth val="0"/>
        </c:ser>
        <c:ser>
          <c:idx val="1"/>
          <c:order val="1"/>
          <c:tx>
            <c:strRef>
              <c:f>Table27!$C$27</c:f>
              <c:strCache>
                <c:ptCount val="1"/>
                <c:pt idx="0">
                  <c:v>Rural</c:v>
                </c:pt>
              </c:strCache>
            </c:strRef>
          </c:tx>
          <c:spPr>
            <a:ln w="38100" cap="rnd">
              <a:solidFill>
                <a:srgbClr val="FFC035"/>
              </a:solidFill>
              <a:round/>
            </a:ln>
            <a:effectLst/>
          </c:spPr>
          <c:marker>
            <c:symbol val="none"/>
          </c:marker>
          <c:cat>
            <c:strRef>
              <c:f>Table27!$A$28:$A$35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Table27!$C$28:$C$35</c:f>
              <c:numCache>
                <c:formatCode>0</c:formatCode>
                <c:ptCount val="8"/>
                <c:pt idx="0">
                  <c:v>10</c:v>
                </c:pt>
                <c:pt idx="1">
                  <c:v>9.4</c:v>
                </c:pt>
                <c:pt idx="2">
                  <c:v>8</c:v>
                </c:pt>
                <c:pt idx="3">
                  <c:v>7.6</c:v>
                </c:pt>
                <c:pt idx="4">
                  <c:v>6.6</c:v>
                </c:pt>
                <c:pt idx="5">
                  <c:v>6</c:v>
                </c:pt>
                <c:pt idx="6">
                  <c:v>5.8</c:v>
                </c:pt>
                <c:pt idx="7">
                  <c:v>5.2</c:v>
                </c:pt>
              </c:numCache>
            </c:numRef>
          </c:val>
          <c:smooth val="0"/>
        </c:ser>
        <c:dLbls>
          <c:showLegendKey val="0"/>
          <c:showVal val="0"/>
          <c:showCatName val="0"/>
          <c:showSerName val="0"/>
          <c:showPercent val="0"/>
          <c:showBubbleSize val="0"/>
        </c:dLbls>
        <c:smooth val="0"/>
        <c:axId val="425786152"/>
        <c:axId val="425790464"/>
      </c:lineChart>
      <c:catAx>
        <c:axId val="4257861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90464"/>
        <c:crosses val="autoZero"/>
        <c:auto val="1"/>
        <c:lblAlgn val="ctr"/>
        <c:lblOffset val="100"/>
        <c:noMultiLvlLbl val="0"/>
      </c:catAx>
      <c:valAx>
        <c:axId val="425790464"/>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6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Table27!$A$16</c:f>
              <c:strCache>
                <c:ptCount val="1"/>
                <c:pt idx="0">
                  <c:v>2012-2016 Baseline</c:v>
                </c:pt>
              </c:strCache>
            </c:strRef>
          </c:tx>
          <c:spPr>
            <a:solidFill>
              <a:srgbClr val="2F5580"/>
            </a:solidFill>
            <a:ln>
              <a:noFill/>
            </a:ln>
            <a:effectLst/>
          </c:spPr>
          <c:invertIfNegative val="0"/>
          <c:cat>
            <c:strRef>
              <c:f>Table27!$B$3:$C$3</c:f>
              <c:strCache>
                <c:ptCount val="2"/>
                <c:pt idx="0">
                  <c:v>Urban</c:v>
                </c:pt>
                <c:pt idx="1">
                  <c:v>Rural</c:v>
                </c:pt>
              </c:strCache>
            </c:strRef>
          </c:cat>
          <c:val>
            <c:numRef>
              <c:f>Table27!$B$16:$C$16</c:f>
              <c:numCache>
                <c:formatCode>0</c:formatCode>
                <c:ptCount val="2"/>
                <c:pt idx="0">
                  <c:v>13.6</c:v>
                </c:pt>
                <c:pt idx="1">
                  <c:v>6.6</c:v>
                </c:pt>
              </c:numCache>
            </c:numRef>
          </c:val>
        </c:ser>
        <c:ser>
          <c:idx val="1"/>
          <c:order val="1"/>
          <c:tx>
            <c:strRef>
              <c:f>Table27!$A$17</c:f>
              <c:strCache>
                <c:ptCount val="1"/>
                <c:pt idx="0">
                  <c:v>2013-2017</c:v>
                </c:pt>
              </c:strCache>
            </c:strRef>
          </c:tx>
          <c:spPr>
            <a:solidFill>
              <a:srgbClr val="FFC035"/>
            </a:solidFill>
            <a:ln>
              <a:noFill/>
            </a:ln>
            <a:effectLst/>
          </c:spPr>
          <c:invertIfNegative val="0"/>
          <c:cat>
            <c:strRef>
              <c:f>Table27!$B$3:$C$3</c:f>
              <c:strCache>
                <c:ptCount val="2"/>
                <c:pt idx="0">
                  <c:v>Urban</c:v>
                </c:pt>
                <c:pt idx="1">
                  <c:v>Rural</c:v>
                </c:pt>
              </c:strCache>
            </c:strRef>
          </c:cat>
          <c:val>
            <c:numRef>
              <c:f>Table27!$B$17:$C$17</c:f>
              <c:numCache>
                <c:formatCode>0</c:formatCode>
                <c:ptCount val="2"/>
                <c:pt idx="0">
                  <c:v>12.2</c:v>
                </c:pt>
                <c:pt idx="1">
                  <c:v>6</c:v>
                </c:pt>
              </c:numCache>
            </c:numRef>
          </c:val>
        </c:ser>
        <c:ser>
          <c:idx val="2"/>
          <c:order val="2"/>
          <c:tx>
            <c:strRef>
              <c:f>Table27!$A$18</c:f>
              <c:strCache>
                <c:ptCount val="1"/>
                <c:pt idx="0">
                  <c:v>2014-2018</c:v>
                </c:pt>
              </c:strCache>
            </c:strRef>
          </c:tx>
          <c:spPr>
            <a:solidFill>
              <a:srgbClr val="A5A5AF"/>
            </a:solidFill>
            <a:ln>
              <a:noFill/>
            </a:ln>
            <a:effectLst/>
          </c:spPr>
          <c:invertIfNegative val="0"/>
          <c:cat>
            <c:strRef>
              <c:f>Table27!$B$3:$C$3</c:f>
              <c:strCache>
                <c:ptCount val="2"/>
                <c:pt idx="0">
                  <c:v>Urban</c:v>
                </c:pt>
                <c:pt idx="1">
                  <c:v>Rural</c:v>
                </c:pt>
              </c:strCache>
            </c:strRef>
          </c:cat>
          <c:val>
            <c:numRef>
              <c:f>Table27!$B$18:$C$18</c:f>
              <c:numCache>
                <c:formatCode>0</c:formatCode>
                <c:ptCount val="2"/>
                <c:pt idx="0">
                  <c:v>11.4</c:v>
                </c:pt>
                <c:pt idx="1">
                  <c:v>5.8</c:v>
                </c:pt>
              </c:numCache>
            </c:numRef>
          </c:val>
        </c:ser>
        <c:ser>
          <c:idx val="3"/>
          <c:order val="3"/>
          <c:tx>
            <c:strRef>
              <c:f>Table27!$A$19</c:f>
              <c:strCache>
                <c:ptCount val="1"/>
                <c:pt idx="0">
                  <c:v>2015-2019</c:v>
                </c:pt>
              </c:strCache>
            </c:strRef>
          </c:tx>
          <c:spPr>
            <a:solidFill>
              <a:srgbClr val="5BC5D6"/>
            </a:solidFill>
            <a:ln>
              <a:noFill/>
            </a:ln>
            <a:effectLst/>
          </c:spPr>
          <c:invertIfNegative val="0"/>
          <c:cat>
            <c:strRef>
              <c:f>Table27!$B$3:$C$3</c:f>
              <c:strCache>
                <c:ptCount val="2"/>
                <c:pt idx="0">
                  <c:v>Urban</c:v>
                </c:pt>
                <c:pt idx="1">
                  <c:v>Rural</c:v>
                </c:pt>
              </c:strCache>
            </c:strRef>
          </c:cat>
          <c:val>
            <c:numRef>
              <c:f>Table27!$B$19:$C$19</c:f>
              <c:numCache>
                <c:formatCode>0</c:formatCode>
                <c:ptCount val="2"/>
                <c:pt idx="0">
                  <c:v>10.4</c:v>
                </c:pt>
                <c:pt idx="1">
                  <c:v>5.2</c:v>
                </c:pt>
              </c:numCache>
            </c:numRef>
          </c:val>
        </c:ser>
        <c:dLbls>
          <c:showLegendKey val="0"/>
          <c:showVal val="0"/>
          <c:showCatName val="0"/>
          <c:showSerName val="0"/>
          <c:showPercent val="0"/>
          <c:showBubbleSize val="0"/>
        </c:dLbls>
        <c:gapWidth val="219"/>
        <c:overlap val="-27"/>
        <c:axId val="425787720"/>
        <c:axId val="425789288"/>
      </c:barChart>
      <c:catAx>
        <c:axId val="4257877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9288"/>
        <c:crosses val="autoZero"/>
        <c:auto val="1"/>
        <c:lblAlgn val="ctr"/>
        <c:lblOffset val="100"/>
        <c:noMultiLvlLbl val="0"/>
      </c:catAx>
      <c:valAx>
        <c:axId val="425789288"/>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7720"/>
        <c:crosses val="autoZero"/>
        <c:crossBetween val="between"/>
      </c:valAx>
      <c:spPr>
        <a:noFill/>
        <a:ln>
          <a:noFill/>
        </a:ln>
        <a:effectLst/>
      </c:spPr>
    </c:plotArea>
    <c:legend>
      <c:legendPos val="b"/>
      <c:layout>
        <c:manualLayout>
          <c:xMode val="edge"/>
          <c:yMode val="edge"/>
          <c:x val="0.69300531595987036"/>
          <c:y val="7.002260134149893E-2"/>
          <c:w val="0.30699468404012953"/>
          <c:h val="0.2560581953069018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53149606299214E-2"/>
          <c:y val="4.7619047619047616E-2"/>
          <c:w val="0.88389129483814521"/>
          <c:h val="0.83085114360704915"/>
        </c:manualLayout>
      </c:layout>
      <c:lineChart>
        <c:grouping val="standard"/>
        <c:varyColors val="0"/>
        <c:ser>
          <c:idx val="0"/>
          <c:order val="0"/>
          <c:tx>
            <c:strRef>
              <c:f>Table28!$B$27</c:f>
              <c:strCache>
                <c:ptCount val="1"/>
                <c:pt idx="0">
                  <c:v>Urban</c:v>
                </c:pt>
              </c:strCache>
            </c:strRef>
          </c:tx>
          <c:spPr>
            <a:ln w="38100" cap="rnd">
              <a:solidFill>
                <a:srgbClr val="2F5580"/>
              </a:solidFill>
              <a:round/>
            </a:ln>
            <a:effectLst/>
          </c:spPr>
          <c:marker>
            <c:symbol val="none"/>
          </c:marker>
          <c:cat>
            <c:strRef>
              <c:f>Table28!$A$28:$A$35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Table28!$B$28:$B$35</c:f>
              <c:numCache>
                <c:formatCode>0</c:formatCode>
                <c:ptCount val="8"/>
                <c:pt idx="0">
                  <c:v>10.199999999999999</c:v>
                </c:pt>
                <c:pt idx="1">
                  <c:v>8.8000000000000007</c:v>
                </c:pt>
                <c:pt idx="2">
                  <c:v>7.4</c:v>
                </c:pt>
                <c:pt idx="3">
                  <c:v>7</c:v>
                </c:pt>
                <c:pt idx="4">
                  <c:v>6.4</c:v>
                </c:pt>
                <c:pt idx="5">
                  <c:v>5</c:v>
                </c:pt>
                <c:pt idx="6">
                  <c:v>4.4000000000000004</c:v>
                </c:pt>
                <c:pt idx="7">
                  <c:v>4.2</c:v>
                </c:pt>
              </c:numCache>
            </c:numRef>
          </c:val>
          <c:smooth val="0"/>
        </c:ser>
        <c:ser>
          <c:idx val="1"/>
          <c:order val="1"/>
          <c:tx>
            <c:strRef>
              <c:f>Table28!$C$27</c:f>
              <c:strCache>
                <c:ptCount val="1"/>
                <c:pt idx="0">
                  <c:v>Rural</c:v>
                </c:pt>
              </c:strCache>
            </c:strRef>
          </c:tx>
          <c:spPr>
            <a:ln w="38100" cap="rnd">
              <a:solidFill>
                <a:srgbClr val="FFC035"/>
              </a:solidFill>
              <a:round/>
            </a:ln>
            <a:effectLst/>
          </c:spPr>
          <c:marker>
            <c:symbol val="none"/>
          </c:marker>
          <c:cat>
            <c:strRef>
              <c:f>Table28!$A$28:$A$35</c:f>
              <c:strCache>
                <c:ptCount val="8"/>
                <c:pt idx="0">
                  <c:v>2008-2012</c:v>
                </c:pt>
                <c:pt idx="1">
                  <c:v>2009-2013</c:v>
                </c:pt>
                <c:pt idx="2">
                  <c:v>2010-2014</c:v>
                </c:pt>
                <c:pt idx="3">
                  <c:v>2011-2015</c:v>
                </c:pt>
                <c:pt idx="4">
                  <c:v>2012-2016</c:v>
                </c:pt>
                <c:pt idx="5">
                  <c:v>2013-2017</c:v>
                </c:pt>
                <c:pt idx="6">
                  <c:v>2014-2018</c:v>
                </c:pt>
                <c:pt idx="7">
                  <c:v>2015-2019</c:v>
                </c:pt>
              </c:strCache>
            </c:strRef>
          </c:cat>
          <c:val>
            <c:numRef>
              <c:f>Table28!$C$28:$C$35</c:f>
              <c:numCache>
                <c:formatCode>0</c:formatCode>
                <c:ptCount val="8"/>
                <c:pt idx="0">
                  <c:v>6.4</c:v>
                </c:pt>
                <c:pt idx="1">
                  <c:v>6.2</c:v>
                </c:pt>
                <c:pt idx="2">
                  <c:v>5.6</c:v>
                </c:pt>
                <c:pt idx="3">
                  <c:v>4.5999999999999996</c:v>
                </c:pt>
                <c:pt idx="4">
                  <c:v>4</c:v>
                </c:pt>
                <c:pt idx="5">
                  <c:v>4.2</c:v>
                </c:pt>
                <c:pt idx="6">
                  <c:v>4</c:v>
                </c:pt>
                <c:pt idx="7">
                  <c:v>3.4</c:v>
                </c:pt>
              </c:numCache>
            </c:numRef>
          </c:val>
          <c:smooth val="0"/>
        </c:ser>
        <c:dLbls>
          <c:showLegendKey val="0"/>
          <c:showVal val="0"/>
          <c:showCatName val="0"/>
          <c:showSerName val="0"/>
          <c:showPercent val="0"/>
          <c:showBubbleSize val="0"/>
        </c:dLbls>
        <c:smooth val="0"/>
        <c:axId val="425788112"/>
        <c:axId val="425786936"/>
      </c:lineChart>
      <c:catAx>
        <c:axId val="4257881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6936"/>
        <c:crosses val="autoZero"/>
        <c:auto val="1"/>
        <c:lblAlgn val="ctr"/>
        <c:lblOffset val="100"/>
        <c:noMultiLvlLbl val="0"/>
      </c:catAx>
      <c:valAx>
        <c:axId val="425786936"/>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8112"/>
        <c:crosses val="autoZero"/>
        <c:crossBetween val="between"/>
      </c:valAx>
      <c:spPr>
        <a:noFill/>
        <a:ln>
          <a:noFill/>
        </a:ln>
        <a:effectLst/>
      </c:spPr>
    </c:plotArea>
    <c:legend>
      <c:legendPos val="b"/>
      <c:layout>
        <c:manualLayout>
          <c:xMode val="edge"/>
          <c:yMode val="edge"/>
          <c:x val="0.63086373578302712"/>
          <c:y val="7.9281860600758203E-2"/>
          <c:w val="0.2993836395450568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5.0925925925925923E-2"/>
          <c:w val="0.89655796150481193"/>
          <c:h val="0.85614173228346457"/>
        </c:manualLayout>
      </c:layout>
      <c:barChart>
        <c:barDir val="col"/>
        <c:grouping val="clustered"/>
        <c:varyColors val="0"/>
        <c:ser>
          <c:idx val="0"/>
          <c:order val="0"/>
          <c:tx>
            <c:strRef>
              <c:f>Table28!$A$16</c:f>
              <c:strCache>
                <c:ptCount val="1"/>
                <c:pt idx="0">
                  <c:v>2012-2016 Baseline</c:v>
                </c:pt>
              </c:strCache>
            </c:strRef>
          </c:tx>
          <c:spPr>
            <a:solidFill>
              <a:srgbClr val="2F5580"/>
            </a:solidFill>
            <a:ln>
              <a:noFill/>
            </a:ln>
            <a:effectLst/>
          </c:spPr>
          <c:invertIfNegative val="0"/>
          <c:cat>
            <c:strRef>
              <c:f>Table28!$B$3:$C$3</c:f>
              <c:strCache>
                <c:ptCount val="2"/>
                <c:pt idx="0">
                  <c:v>Urban</c:v>
                </c:pt>
                <c:pt idx="1">
                  <c:v>Rural</c:v>
                </c:pt>
              </c:strCache>
            </c:strRef>
          </c:cat>
          <c:val>
            <c:numRef>
              <c:f>Table28!$B$16:$C$16</c:f>
              <c:numCache>
                <c:formatCode>0</c:formatCode>
                <c:ptCount val="2"/>
                <c:pt idx="0">
                  <c:v>6.4</c:v>
                </c:pt>
                <c:pt idx="1">
                  <c:v>4</c:v>
                </c:pt>
              </c:numCache>
            </c:numRef>
          </c:val>
        </c:ser>
        <c:ser>
          <c:idx val="1"/>
          <c:order val="1"/>
          <c:tx>
            <c:strRef>
              <c:f>Table28!$A$17</c:f>
              <c:strCache>
                <c:ptCount val="1"/>
                <c:pt idx="0">
                  <c:v>2013-2017</c:v>
                </c:pt>
              </c:strCache>
            </c:strRef>
          </c:tx>
          <c:spPr>
            <a:solidFill>
              <a:srgbClr val="FFC035"/>
            </a:solidFill>
            <a:ln>
              <a:noFill/>
            </a:ln>
            <a:effectLst/>
          </c:spPr>
          <c:invertIfNegative val="0"/>
          <c:cat>
            <c:strRef>
              <c:f>Table28!$B$3:$C$3</c:f>
              <c:strCache>
                <c:ptCount val="2"/>
                <c:pt idx="0">
                  <c:v>Urban</c:v>
                </c:pt>
                <c:pt idx="1">
                  <c:v>Rural</c:v>
                </c:pt>
              </c:strCache>
            </c:strRef>
          </c:cat>
          <c:val>
            <c:numRef>
              <c:f>Table28!$B$17:$C$17</c:f>
              <c:numCache>
                <c:formatCode>0</c:formatCode>
                <c:ptCount val="2"/>
                <c:pt idx="0">
                  <c:v>5</c:v>
                </c:pt>
                <c:pt idx="1">
                  <c:v>4.2</c:v>
                </c:pt>
              </c:numCache>
            </c:numRef>
          </c:val>
        </c:ser>
        <c:ser>
          <c:idx val="2"/>
          <c:order val="2"/>
          <c:tx>
            <c:strRef>
              <c:f>Table28!$A$18</c:f>
              <c:strCache>
                <c:ptCount val="1"/>
                <c:pt idx="0">
                  <c:v>2014-2018</c:v>
                </c:pt>
              </c:strCache>
            </c:strRef>
          </c:tx>
          <c:spPr>
            <a:solidFill>
              <a:srgbClr val="A5A5AF"/>
            </a:solidFill>
            <a:ln>
              <a:noFill/>
            </a:ln>
            <a:effectLst/>
          </c:spPr>
          <c:invertIfNegative val="0"/>
          <c:cat>
            <c:strRef>
              <c:f>Table28!$B$3:$C$3</c:f>
              <c:strCache>
                <c:ptCount val="2"/>
                <c:pt idx="0">
                  <c:v>Urban</c:v>
                </c:pt>
                <c:pt idx="1">
                  <c:v>Rural</c:v>
                </c:pt>
              </c:strCache>
            </c:strRef>
          </c:cat>
          <c:val>
            <c:numRef>
              <c:f>Table28!$B$18:$C$18</c:f>
              <c:numCache>
                <c:formatCode>0</c:formatCode>
                <c:ptCount val="2"/>
                <c:pt idx="0">
                  <c:v>4.4000000000000004</c:v>
                </c:pt>
                <c:pt idx="1">
                  <c:v>4</c:v>
                </c:pt>
              </c:numCache>
            </c:numRef>
          </c:val>
        </c:ser>
        <c:ser>
          <c:idx val="3"/>
          <c:order val="3"/>
          <c:tx>
            <c:strRef>
              <c:f>Table28!$A$19</c:f>
              <c:strCache>
                <c:ptCount val="1"/>
                <c:pt idx="0">
                  <c:v>2015-2019</c:v>
                </c:pt>
              </c:strCache>
            </c:strRef>
          </c:tx>
          <c:spPr>
            <a:solidFill>
              <a:srgbClr val="5BC5D6"/>
            </a:solidFill>
            <a:ln>
              <a:noFill/>
            </a:ln>
            <a:effectLst/>
          </c:spPr>
          <c:invertIfNegative val="0"/>
          <c:cat>
            <c:strRef>
              <c:f>Table28!$B$3:$C$3</c:f>
              <c:strCache>
                <c:ptCount val="2"/>
                <c:pt idx="0">
                  <c:v>Urban</c:v>
                </c:pt>
                <c:pt idx="1">
                  <c:v>Rural</c:v>
                </c:pt>
              </c:strCache>
            </c:strRef>
          </c:cat>
          <c:val>
            <c:numRef>
              <c:f>Table28!$B$19:$C$19</c:f>
              <c:numCache>
                <c:formatCode>0</c:formatCode>
                <c:ptCount val="2"/>
                <c:pt idx="0">
                  <c:v>4.2</c:v>
                </c:pt>
                <c:pt idx="1">
                  <c:v>3.4</c:v>
                </c:pt>
              </c:numCache>
            </c:numRef>
          </c:val>
        </c:ser>
        <c:dLbls>
          <c:showLegendKey val="0"/>
          <c:showVal val="0"/>
          <c:showCatName val="0"/>
          <c:showSerName val="0"/>
          <c:showPercent val="0"/>
          <c:showBubbleSize val="0"/>
        </c:dLbls>
        <c:gapWidth val="219"/>
        <c:overlap val="-27"/>
        <c:axId val="425786544"/>
        <c:axId val="425792816"/>
      </c:barChart>
      <c:catAx>
        <c:axId val="4257865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92816"/>
        <c:crosses val="autoZero"/>
        <c:auto val="1"/>
        <c:lblAlgn val="ctr"/>
        <c:lblOffset val="100"/>
        <c:noMultiLvlLbl val="0"/>
      </c:catAx>
      <c:valAx>
        <c:axId val="425792816"/>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6544"/>
        <c:crosses val="autoZero"/>
        <c:crossBetween val="between"/>
      </c:valAx>
      <c:spPr>
        <a:noFill/>
        <a:ln>
          <a:noFill/>
        </a:ln>
        <a:effectLst/>
      </c:spPr>
    </c:plotArea>
    <c:legend>
      <c:legendPos val="b"/>
      <c:layout>
        <c:manualLayout>
          <c:xMode val="edge"/>
          <c:yMode val="edge"/>
          <c:x val="0.74453630796150494"/>
          <c:y val="3.7615193934091573E-2"/>
          <c:w val="0.25546369203849517"/>
          <c:h val="8.68173103137331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60352790131488E-2"/>
          <c:y val="5.0926040870970787E-2"/>
          <c:w val="0.95887749368690767"/>
          <c:h val="0.71225284339457573"/>
        </c:manualLayout>
      </c:layout>
      <c:barChart>
        <c:barDir val="col"/>
        <c:grouping val="clustered"/>
        <c:varyColors val="0"/>
        <c:ser>
          <c:idx val="0"/>
          <c:order val="0"/>
          <c:tx>
            <c:strRef>
              <c:f>Table29!$F$5</c:f>
              <c:strCache>
                <c:ptCount val="1"/>
                <c:pt idx="0">
                  <c:v>2012-2016</c:v>
                </c:pt>
              </c:strCache>
            </c:strRef>
          </c:tx>
          <c:spPr>
            <a:solidFill>
              <a:srgbClr val="2F5580"/>
            </a:solidFill>
            <a:ln>
              <a:noFill/>
            </a:ln>
            <a:effectLst/>
          </c:spPr>
          <c:invertIfNegative val="0"/>
          <c:dLbls>
            <c:dLbl>
              <c:idx val="9"/>
              <c:layout>
                <c:manualLayout>
                  <c:x val="9.3767287036272296E-17"/>
                  <c:y val="6.8036599591717706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Table29!$A$6:$A$16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Table29!$F$6:$F$16</c:f>
              <c:numCache>
                <c:formatCode>0%</c:formatCode>
                <c:ptCount val="11"/>
                <c:pt idx="0">
                  <c:v>0.25338491295938104</c:v>
                </c:pt>
                <c:pt idx="1">
                  <c:v>0.12379110251450677</c:v>
                </c:pt>
                <c:pt idx="2">
                  <c:v>0.13152804642166344</c:v>
                </c:pt>
                <c:pt idx="3">
                  <c:v>8.8974854932301742E-2</c:v>
                </c:pt>
                <c:pt idx="4">
                  <c:v>5.2224371373307543E-2</c:v>
                </c:pt>
                <c:pt idx="5">
                  <c:v>5.4158607350096713E-2</c:v>
                </c:pt>
                <c:pt idx="6">
                  <c:v>5.8027079303675046E-2</c:v>
                </c:pt>
                <c:pt idx="7">
                  <c:v>5.0290135396518373E-2</c:v>
                </c:pt>
                <c:pt idx="8">
                  <c:v>3.2882011605415859E-2</c:v>
                </c:pt>
                <c:pt idx="9">
                  <c:v>2.5145067698259187E-2</c:v>
                </c:pt>
                <c:pt idx="10">
                  <c:v>0.12959381044487428</c:v>
                </c:pt>
              </c:numCache>
            </c:numRef>
          </c:val>
        </c:ser>
        <c:ser>
          <c:idx val="1"/>
          <c:order val="1"/>
          <c:tx>
            <c:strRef>
              <c:f>Table29!$G$5</c:f>
              <c:strCache>
                <c:ptCount val="1"/>
                <c:pt idx="0">
                  <c:v>2013-2017</c:v>
                </c:pt>
              </c:strCache>
            </c:strRef>
          </c:tx>
          <c:spPr>
            <a:solidFill>
              <a:srgbClr val="FFC035"/>
            </a:solidFill>
            <a:ln>
              <a:noFill/>
            </a:ln>
            <a:effectLst/>
          </c:spPr>
          <c:invertIfNegative val="0"/>
          <c:dLbls>
            <c:dLbl>
              <c:idx val="9"/>
              <c:layout>
                <c:manualLayout>
                  <c:x val="-1.8753457407254459E-16"/>
                  <c:y val="6.710301837270341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Table29!$A$6:$A$16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Table29!$G$6:$G$16</c:f>
              <c:numCache>
                <c:formatCode>0%</c:formatCode>
                <c:ptCount val="11"/>
                <c:pt idx="0">
                  <c:v>0.23908918406072105</c:v>
                </c:pt>
                <c:pt idx="1">
                  <c:v>0.13662239089184061</c:v>
                </c:pt>
                <c:pt idx="2">
                  <c:v>0.12713472485768501</c:v>
                </c:pt>
                <c:pt idx="3">
                  <c:v>8.5388994307400379E-2</c:v>
                </c:pt>
                <c:pt idx="4">
                  <c:v>5.8823529411764705E-2</c:v>
                </c:pt>
                <c:pt idx="5">
                  <c:v>5.5028462998102469E-2</c:v>
                </c:pt>
                <c:pt idx="6">
                  <c:v>5.5028462998102469E-2</c:v>
                </c:pt>
                <c:pt idx="7">
                  <c:v>4.3643263757115747E-2</c:v>
                </c:pt>
                <c:pt idx="8">
                  <c:v>2.8462998102466792E-2</c:v>
                </c:pt>
                <c:pt idx="9">
                  <c:v>2.4667931688804556E-2</c:v>
                </c:pt>
                <c:pt idx="10">
                  <c:v>0.14611005692599621</c:v>
                </c:pt>
              </c:numCache>
            </c:numRef>
          </c:val>
        </c:ser>
        <c:ser>
          <c:idx val="2"/>
          <c:order val="2"/>
          <c:tx>
            <c:strRef>
              <c:f>Table29!$H$5</c:f>
              <c:strCache>
                <c:ptCount val="1"/>
                <c:pt idx="0">
                  <c:v>2014-2018</c:v>
                </c:pt>
              </c:strCache>
            </c:strRef>
          </c:tx>
          <c:spPr>
            <a:solidFill>
              <a:srgbClr val="A5A5AF"/>
            </a:solidFill>
            <a:ln>
              <a:noFill/>
            </a:ln>
            <a:effectLst/>
          </c:spPr>
          <c:invertIfNegative val="0"/>
          <c:dLbls>
            <c:dLbl>
              <c:idx val="9"/>
              <c:layout>
                <c:manualLayout>
                  <c:x val="-1.8753457407254459E-16"/>
                  <c:y val="7.4974117818606009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Table29!$A$6:$A$16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Table29!$H$6:$H$16</c:f>
              <c:numCache>
                <c:formatCode>0%</c:formatCode>
                <c:ptCount val="11"/>
                <c:pt idx="0">
                  <c:v>0.24112149532710281</c:v>
                </c:pt>
                <c:pt idx="1">
                  <c:v>0.14579439252336449</c:v>
                </c:pt>
                <c:pt idx="2">
                  <c:v>0.13271028037383178</c:v>
                </c:pt>
                <c:pt idx="3">
                  <c:v>8.7850467289719625E-2</c:v>
                </c:pt>
                <c:pt idx="4">
                  <c:v>6.5420560747663545E-2</c:v>
                </c:pt>
                <c:pt idx="5">
                  <c:v>5.2336448598130844E-2</c:v>
                </c:pt>
                <c:pt idx="6">
                  <c:v>4.6728971962616821E-2</c:v>
                </c:pt>
                <c:pt idx="7">
                  <c:v>3.925233644859813E-2</c:v>
                </c:pt>
                <c:pt idx="8">
                  <c:v>2.8037383177570093E-2</c:v>
                </c:pt>
                <c:pt idx="9">
                  <c:v>2.8037383177570093E-2</c:v>
                </c:pt>
                <c:pt idx="10">
                  <c:v>0.13271028037383178</c:v>
                </c:pt>
              </c:numCache>
            </c:numRef>
          </c:val>
        </c:ser>
        <c:ser>
          <c:idx val="3"/>
          <c:order val="3"/>
          <c:tx>
            <c:strRef>
              <c:f>Table29!$I$5</c:f>
              <c:strCache>
                <c:ptCount val="1"/>
                <c:pt idx="0">
                  <c:v>2015-2019</c:v>
                </c:pt>
              </c:strCache>
            </c:strRef>
          </c:tx>
          <c:spPr>
            <a:solidFill>
              <a:srgbClr val="5BC5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Table29!$A$6:$A$16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Table29!$I$6:$I$16</c:f>
              <c:numCache>
                <c:formatCode>0%</c:formatCode>
                <c:ptCount val="11"/>
                <c:pt idx="0">
                  <c:v>0.22157996146435452</c:v>
                </c:pt>
                <c:pt idx="1">
                  <c:v>0.15028901734104047</c:v>
                </c:pt>
                <c:pt idx="2">
                  <c:v>0.12138728323699421</c:v>
                </c:pt>
                <c:pt idx="3">
                  <c:v>9.8265895953757232E-2</c:v>
                </c:pt>
                <c:pt idx="4">
                  <c:v>6.1657032755298651E-2</c:v>
                </c:pt>
                <c:pt idx="5">
                  <c:v>5.3949903660886318E-2</c:v>
                </c:pt>
                <c:pt idx="6">
                  <c:v>4.6242774566473986E-2</c:v>
                </c:pt>
                <c:pt idx="7">
                  <c:v>4.238921001926782E-2</c:v>
                </c:pt>
                <c:pt idx="8">
                  <c:v>3.6608863198458574E-2</c:v>
                </c:pt>
                <c:pt idx="9">
                  <c:v>2.6974951830443159E-2</c:v>
                </c:pt>
                <c:pt idx="10">
                  <c:v>0.14065510597302505</c:v>
                </c:pt>
              </c:numCache>
            </c:numRef>
          </c:val>
        </c:ser>
        <c:dLbls>
          <c:dLblPos val="inEnd"/>
          <c:showLegendKey val="0"/>
          <c:showVal val="1"/>
          <c:showCatName val="0"/>
          <c:showSerName val="0"/>
          <c:showPercent val="0"/>
          <c:showBubbleSize val="0"/>
        </c:dLbls>
        <c:gapWidth val="39"/>
        <c:overlap val="-7"/>
        <c:axId val="425785368"/>
        <c:axId val="425792032"/>
      </c:barChart>
      <c:catAx>
        <c:axId val="4257853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92032"/>
        <c:crosses val="autoZero"/>
        <c:auto val="1"/>
        <c:lblAlgn val="ctr"/>
        <c:lblOffset val="100"/>
        <c:noMultiLvlLbl val="0"/>
      </c:catAx>
      <c:valAx>
        <c:axId val="425792032"/>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25785368"/>
        <c:crosses val="autoZero"/>
        <c:crossBetween val="between"/>
        <c:majorUnit val="0.1"/>
      </c:valAx>
      <c:spPr>
        <a:noFill/>
        <a:ln>
          <a:noFill/>
        </a:ln>
        <a:effectLst/>
      </c:spPr>
    </c:plotArea>
    <c:legend>
      <c:legendPos val="b"/>
      <c:layout>
        <c:manualLayout>
          <c:xMode val="edge"/>
          <c:yMode val="edge"/>
          <c:x val="0.52844192348296892"/>
          <c:y val="0.1116892680081656"/>
          <c:w val="0.42715090251779397"/>
          <c:h val="9.385387710591712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85298953015487E-2"/>
          <c:y val="5.0925925925925923E-2"/>
          <c:w val="0.92416818090046438"/>
          <c:h val="0.71225284339457573"/>
        </c:manualLayout>
      </c:layout>
      <c:barChart>
        <c:barDir val="col"/>
        <c:grouping val="clustered"/>
        <c:varyColors val="0"/>
        <c:ser>
          <c:idx val="0"/>
          <c:order val="0"/>
          <c:tx>
            <c:strRef>
              <c:f>Table30!$F$5</c:f>
              <c:strCache>
                <c:ptCount val="1"/>
                <c:pt idx="0">
                  <c:v>2012-2016</c:v>
                </c:pt>
              </c:strCache>
            </c:strRef>
          </c:tx>
          <c:spPr>
            <a:solidFill>
              <a:srgbClr val="2F55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Table30!$A$6:$A$13</c:f>
              <c:strCache>
                <c:ptCount val="8"/>
                <c:pt idx="0">
                  <c:v>Excessive speed </c:v>
                </c:pt>
                <c:pt idx="1">
                  <c:v>Driver/ rider alcohol or drugs</c:v>
                </c:pt>
                <c:pt idx="2">
                  <c:v>Overtaking on offside without care</c:v>
                </c:pt>
                <c:pt idx="3">
                  <c:v>Inattention or attention diverted</c:v>
                </c:pt>
                <c:pt idx="4">
                  <c:v>Inexperience with type of vehicle</c:v>
                </c:pt>
                <c:pt idx="5">
                  <c:v>Wrong course/ position</c:v>
                </c:pt>
                <c:pt idx="6">
                  <c:v>Driving too close</c:v>
                </c:pt>
                <c:pt idx="7">
                  <c:v>Other driver/rider factor</c:v>
                </c:pt>
              </c:strCache>
            </c:strRef>
          </c:cat>
          <c:val>
            <c:numRef>
              <c:f>Table30!$F$6:$F$13</c:f>
              <c:numCache>
                <c:formatCode>0%</c:formatCode>
                <c:ptCount val="8"/>
                <c:pt idx="0">
                  <c:v>0.22</c:v>
                </c:pt>
                <c:pt idx="1">
                  <c:v>0.12</c:v>
                </c:pt>
                <c:pt idx="2">
                  <c:v>0.14000000000000001</c:v>
                </c:pt>
                <c:pt idx="3">
                  <c:v>0.06</c:v>
                </c:pt>
                <c:pt idx="4">
                  <c:v>0.06</c:v>
                </c:pt>
                <c:pt idx="5">
                  <c:v>0.08</c:v>
                </c:pt>
                <c:pt idx="6">
                  <c:v>0.04</c:v>
                </c:pt>
                <c:pt idx="7">
                  <c:v>0.28000000000000003</c:v>
                </c:pt>
              </c:numCache>
            </c:numRef>
          </c:val>
        </c:ser>
        <c:ser>
          <c:idx val="1"/>
          <c:order val="1"/>
          <c:tx>
            <c:strRef>
              <c:f>Table30!$G$5</c:f>
              <c:strCache>
                <c:ptCount val="1"/>
                <c:pt idx="0">
                  <c:v>2013-2017</c:v>
                </c:pt>
              </c:strCache>
            </c:strRef>
          </c:tx>
          <c:spPr>
            <a:solidFill>
              <a:srgbClr val="FFC035"/>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Table30!$A$6:$A$13</c:f>
              <c:strCache>
                <c:ptCount val="8"/>
                <c:pt idx="0">
                  <c:v>Excessive speed </c:v>
                </c:pt>
                <c:pt idx="1">
                  <c:v>Driver/ rider alcohol or drugs</c:v>
                </c:pt>
                <c:pt idx="2">
                  <c:v>Overtaking on offside without care</c:v>
                </c:pt>
                <c:pt idx="3">
                  <c:v>Inattention or attention diverted</c:v>
                </c:pt>
                <c:pt idx="4">
                  <c:v>Inexperience with type of vehicle</c:v>
                </c:pt>
                <c:pt idx="5">
                  <c:v>Wrong course/ position</c:v>
                </c:pt>
                <c:pt idx="6">
                  <c:v>Driving too close</c:v>
                </c:pt>
                <c:pt idx="7">
                  <c:v>Other driver/rider factor</c:v>
                </c:pt>
              </c:strCache>
            </c:strRef>
          </c:cat>
          <c:val>
            <c:numRef>
              <c:f>Table30!$G$6:$G$13</c:f>
              <c:numCache>
                <c:formatCode>0%</c:formatCode>
                <c:ptCount val="8"/>
                <c:pt idx="0">
                  <c:v>0.24444444444444444</c:v>
                </c:pt>
                <c:pt idx="1">
                  <c:v>0.13333333333333333</c:v>
                </c:pt>
                <c:pt idx="2">
                  <c:v>0.13333333333333333</c:v>
                </c:pt>
                <c:pt idx="3">
                  <c:v>8.8888888888888892E-2</c:v>
                </c:pt>
                <c:pt idx="4">
                  <c:v>6.6666666666666666E-2</c:v>
                </c:pt>
                <c:pt idx="5">
                  <c:v>8.8888888888888892E-2</c:v>
                </c:pt>
                <c:pt idx="6">
                  <c:v>4.4444444444444446E-2</c:v>
                </c:pt>
                <c:pt idx="7">
                  <c:v>0.2</c:v>
                </c:pt>
              </c:numCache>
            </c:numRef>
          </c:val>
        </c:ser>
        <c:ser>
          <c:idx val="2"/>
          <c:order val="2"/>
          <c:tx>
            <c:strRef>
              <c:f>Table30!$H$5</c:f>
              <c:strCache>
                <c:ptCount val="1"/>
                <c:pt idx="0">
                  <c:v>2014-2018</c:v>
                </c:pt>
              </c:strCache>
            </c:strRef>
          </c:tx>
          <c:spPr>
            <a:solidFill>
              <a:srgbClr val="A5A5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Table30!$A$6:$A$13</c:f>
              <c:strCache>
                <c:ptCount val="8"/>
                <c:pt idx="0">
                  <c:v>Excessive speed </c:v>
                </c:pt>
                <c:pt idx="1">
                  <c:v>Driver/ rider alcohol or drugs</c:v>
                </c:pt>
                <c:pt idx="2">
                  <c:v>Overtaking on offside without care</c:v>
                </c:pt>
                <c:pt idx="3">
                  <c:v>Inattention or attention diverted</c:v>
                </c:pt>
                <c:pt idx="4">
                  <c:v>Inexperience with type of vehicle</c:v>
                </c:pt>
                <c:pt idx="5">
                  <c:v>Wrong course/ position</c:v>
                </c:pt>
                <c:pt idx="6">
                  <c:v>Driving too close</c:v>
                </c:pt>
                <c:pt idx="7">
                  <c:v>Other driver/rider factor</c:v>
                </c:pt>
              </c:strCache>
            </c:strRef>
          </c:cat>
          <c:val>
            <c:numRef>
              <c:f>Table30!$H$6:$H$13</c:f>
              <c:numCache>
                <c:formatCode>0%</c:formatCode>
                <c:ptCount val="8"/>
                <c:pt idx="0">
                  <c:v>0.16666666666666666</c:v>
                </c:pt>
                <c:pt idx="1">
                  <c:v>0.14285714285714285</c:v>
                </c:pt>
                <c:pt idx="2">
                  <c:v>9.5238095238095233E-2</c:v>
                </c:pt>
                <c:pt idx="3">
                  <c:v>9.5238095238095233E-2</c:v>
                </c:pt>
                <c:pt idx="4">
                  <c:v>9.5238095238095233E-2</c:v>
                </c:pt>
                <c:pt idx="5">
                  <c:v>9.5238095238095233E-2</c:v>
                </c:pt>
                <c:pt idx="6">
                  <c:v>7.1428571428571425E-2</c:v>
                </c:pt>
                <c:pt idx="7">
                  <c:v>0.23809523809523808</c:v>
                </c:pt>
              </c:numCache>
            </c:numRef>
          </c:val>
        </c:ser>
        <c:ser>
          <c:idx val="3"/>
          <c:order val="3"/>
          <c:tx>
            <c:strRef>
              <c:f>Table30!$I$5</c:f>
              <c:strCache>
                <c:ptCount val="1"/>
                <c:pt idx="0">
                  <c:v>2015-2019</c:v>
                </c:pt>
              </c:strCache>
            </c:strRef>
          </c:tx>
          <c:spPr>
            <a:solidFill>
              <a:srgbClr val="5BC5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Table30!$A$6:$A$13</c:f>
              <c:strCache>
                <c:ptCount val="8"/>
                <c:pt idx="0">
                  <c:v>Excessive speed </c:v>
                </c:pt>
                <c:pt idx="1">
                  <c:v>Driver/ rider alcohol or drugs</c:v>
                </c:pt>
                <c:pt idx="2">
                  <c:v>Overtaking on offside without care</c:v>
                </c:pt>
                <c:pt idx="3">
                  <c:v>Inattention or attention diverted</c:v>
                </c:pt>
                <c:pt idx="4">
                  <c:v>Inexperience with type of vehicle</c:v>
                </c:pt>
                <c:pt idx="5">
                  <c:v>Wrong course/ position</c:v>
                </c:pt>
                <c:pt idx="6">
                  <c:v>Driving too close</c:v>
                </c:pt>
                <c:pt idx="7">
                  <c:v>Other driver/rider factor</c:v>
                </c:pt>
              </c:strCache>
            </c:strRef>
          </c:cat>
          <c:val>
            <c:numRef>
              <c:f>Table30!$I$6:$I$13</c:f>
              <c:numCache>
                <c:formatCode>0%</c:formatCode>
                <c:ptCount val="8"/>
                <c:pt idx="0">
                  <c:v>0.19444444444444445</c:v>
                </c:pt>
                <c:pt idx="1">
                  <c:v>0.19444444444444445</c:v>
                </c:pt>
                <c:pt idx="2">
                  <c:v>0.1111111111111111</c:v>
                </c:pt>
                <c:pt idx="3">
                  <c:v>8.3333333333333329E-2</c:v>
                </c:pt>
                <c:pt idx="4">
                  <c:v>8.3333333333333329E-2</c:v>
                </c:pt>
                <c:pt idx="5">
                  <c:v>5.5555555555555552E-2</c:v>
                </c:pt>
                <c:pt idx="6">
                  <c:v>5.5555555555555552E-2</c:v>
                </c:pt>
                <c:pt idx="7">
                  <c:v>0.22222222222222221</c:v>
                </c:pt>
              </c:numCache>
            </c:numRef>
          </c:val>
        </c:ser>
        <c:dLbls>
          <c:dLblPos val="inEnd"/>
          <c:showLegendKey val="0"/>
          <c:showVal val="1"/>
          <c:showCatName val="0"/>
          <c:showSerName val="0"/>
          <c:showPercent val="0"/>
          <c:showBubbleSize val="0"/>
        </c:dLbls>
        <c:gapWidth val="49"/>
        <c:overlap val="-7"/>
        <c:axId val="425788504"/>
        <c:axId val="425792424"/>
      </c:barChart>
      <c:catAx>
        <c:axId val="4257885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92424"/>
        <c:crosses val="autoZero"/>
        <c:auto val="1"/>
        <c:lblAlgn val="ctr"/>
        <c:lblOffset val="100"/>
        <c:noMultiLvlLbl val="0"/>
      </c:catAx>
      <c:valAx>
        <c:axId val="425792424"/>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788504"/>
        <c:crosses val="autoZero"/>
        <c:crossBetween val="between"/>
      </c:valAx>
      <c:spPr>
        <a:noFill/>
        <a:ln>
          <a:noFill/>
        </a:ln>
        <a:effectLst/>
      </c:spPr>
    </c:plotArea>
    <c:legend>
      <c:legendPos val="b"/>
      <c:layout>
        <c:manualLayout>
          <c:xMode val="edge"/>
          <c:yMode val="edge"/>
          <c:x val="0.35799628323520138"/>
          <c:y val="9.8374161563137934E-3"/>
          <c:w val="0.46406859009796453"/>
          <c:h val="0.1096601740571902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KSI collisions caused by drivers aged 17-23 speeding</c:v>
          </c:tx>
          <c:spPr>
            <a:ln w="50800" cap="rnd">
              <a:solidFill>
                <a:srgbClr val="2F5580"/>
              </a:solidFill>
              <a:round/>
            </a:ln>
            <a:effectLst/>
          </c:spPr>
          <c:marker>
            <c:symbol val="none"/>
          </c:marker>
          <c:cat>
            <c:numRef>
              <c:f>Table31!$A$4:$A$15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Table31!$B$4:$B$15</c:f>
              <c:numCache>
                <c:formatCode>General</c:formatCode>
                <c:ptCount val="12"/>
                <c:pt idx="0">
                  <c:v>50</c:v>
                </c:pt>
                <c:pt idx="1">
                  <c:v>64</c:v>
                </c:pt>
                <c:pt idx="2">
                  <c:v>42</c:v>
                </c:pt>
                <c:pt idx="3">
                  <c:v>33</c:v>
                </c:pt>
                <c:pt idx="4">
                  <c:v>31</c:v>
                </c:pt>
                <c:pt idx="5">
                  <c:v>23</c:v>
                </c:pt>
                <c:pt idx="6">
                  <c:v>29</c:v>
                </c:pt>
                <c:pt idx="7">
                  <c:v>25</c:v>
                </c:pt>
                <c:pt idx="8">
                  <c:v>23</c:v>
                </c:pt>
                <c:pt idx="9">
                  <c:v>26</c:v>
                </c:pt>
                <c:pt idx="10">
                  <c:v>26</c:v>
                </c:pt>
                <c:pt idx="11">
                  <c:v>15</c:v>
                </c:pt>
              </c:numCache>
            </c:numRef>
          </c:val>
          <c:smooth val="0"/>
        </c:ser>
        <c:ser>
          <c:idx val="1"/>
          <c:order val="1"/>
          <c:tx>
            <c:v>2012-2016 Average (26)</c:v>
          </c:tx>
          <c:spPr>
            <a:ln w="28575" cap="rnd">
              <a:solidFill>
                <a:srgbClr val="006400"/>
              </a:solidFill>
              <a:prstDash val="dash"/>
              <a:round/>
            </a:ln>
            <a:effectLst/>
          </c:spPr>
          <c:marker>
            <c:symbol val="none"/>
          </c:marker>
          <c:cat>
            <c:numRef>
              <c:f>Table31!$A$4:$A$15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Table31!$C$4:$C$15</c:f>
              <c:numCache>
                <c:formatCode>General</c:formatCode>
                <c:ptCount val="12"/>
                <c:pt idx="0">
                  <c:v>26.2</c:v>
                </c:pt>
                <c:pt idx="1">
                  <c:v>26.2</c:v>
                </c:pt>
                <c:pt idx="2">
                  <c:v>26.2</c:v>
                </c:pt>
                <c:pt idx="3">
                  <c:v>26.2</c:v>
                </c:pt>
                <c:pt idx="4">
                  <c:v>26.2</c:v>
                </c:pt>
                <c:pt idx="5">
                  <c:v>26.2</c:v>
                </c:pt>
                <c:pt idx="6">
                  <c:v>26.2</c:v>
                </c:pt>
                <c:pt idx="7">
                  <c:v>26.2</c:v>
                </c:pt>
                <c:pt idx="8">
                  <c:v>26.2</c:v>
                </c:pt>
                <c:pt idx="9">
                  <c:v>26.2</c:v>
                </c:pt>
                <c:pt idx="10" formatCode="0">
                  <c:v>26.2</c:v>
                </c:pt>
                <c:pt idx="11" formatCode="0">
                  <c:v>26.2</c:v>
                </c:pt>
              </c:numCache>
            </c:numRef>
          </c:val>
          <c:smooth val="0"/>
        </c:ser>
        <c:dLbls>
          <c:showLegendKey val="0"/>
          <c:showVal val="0"/>
          <c:showCatName val="0"/>
          <c:showSerName val="0"/>
          <c:showPercent val="0"/>
          <c:showBubbleSize val="0"/>
        </c:dLbls>
        <c:smooth val="0"/>
        <c:axId val="426281616"/>
        <c:axId val="426281224"/>
      </c:lineChart>
      <c:catAx>
        <c:axId val="4262816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1224"/>
        <c:crosses val="autoZero"/>
        <c:auto val="1"/>
        <c:lblAlgn val="ctr"/>
        <c:lblOffset val="100"/>
        <c:noMultiLvlLbl val="0"/>
      </c:catAx>
      <c:valAx>
        <c:axId val="426281224"/>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Table31!$A$24:$A$31</c:f>
              <c:strCache>
                <c:ptCount val="8"/>
                <c:pt idx="0">
                  <c:v>2008-2012</c:v>
                </c:pt>
                <c:pt idx="1">
                  <c:v>2009-2013</c:v>
                </c:pt>
                <c:pt idx="2">
                  <c:v>2010-2014</c:v>
                </c:pt>
                <c:pt idx="3">
                  <c:v>2011-2015</c:v>
                </c:pt>
                <c:pt idx="4">
                  <c:v>2012-2016</c:v>
                </c:pt>
                <c:pt idx="5">
                  <c:v>2013-2017</c:v>
                </c:pt>
                <c:pt idx="6">
                  <c:v>2014-2018</c:v>
                </c:pt>
                <c:pt idx="7">
                  <c:v>2015-2019</c:v>
                </c:pt>
              </c:strCache>
            </c:strRef>
          </c:cat>
          <c:val>
            <c:numRef>
              <c:f>Table31!$B$24:$B$31</c:f>
              <c:numCache>
                <c:formatCode>0</c:formatCode>
                <c:ptCount val="8"/>
                <c:pt idx="0">
                  <c:v>44</c:v>
                </c:pt>
                <c:pt idx="1">
                  <c:v>38.6</c:v>
                </c:pt>
                <c:pt idx="2">
                  <c:v>31.6</c:v>
                </c:pt>
                <c:pt idx="3">
                  <c:v>28.2</c:v>
                </c:pt>
                <c:pt idx="4">
                  <c:v>26.2</c:v>
                </c:pt>
                <c:pt idx="5">
                  <c:v>25.2</c:v>
                </c:pt>
                <c:pt idx="6">
                  <c:v>25.8</c:v>
                </c:pt>
                <c:pt idx="7">
                  <c:v>23</c:v>
                </c:pt>
              </c:numCache>
            </c:numRef>
          </c:val>
          <c:smooth val="0"/>
        </c:ser>
        <c:ser>
          <c:idx val="1"/>
          <c:order val="1"/>
          <c:spPr>
            <a:ln w="28575" cap="rnd">
              <a:solidFill>
                <a:srgbClr val="006400"/>
              </a:solidFill>
              <a:prstDash val="dash"/>
              <a:round/>
            </a:ln>
            <a:effectLst/>
          </c:spPr>
          <c:marker>
            <c:symbol val="none"/>
          </c:marker>
          <c:cat>
            <c:strRef>
              <c:f>Table31!$A$24:$A$31</c:f>
              <c:strCache>
                <c:ptCount val="8"/>
                <c:pt idx="0">
                  <c:v>2008-2012</c:v>
                </c:pt>
                <c:pt idx="1">
                  <c:v>2009-2013</c:v>
                </c:pt>
                <c:pt idx="2">
                  <c:v>2010-2014</c:v>
                </c:pt>
                <c:pt idx="3">
                  <c:v>2011-2015</c:v>
                </c:pt>
                <c:pt idx="4">
                  <c:v>2012-2016</c:v>
                </c:pt>
                <c:pt idx="5">
                  <c:v>2013-2017</c:v>
                </c:pt>
                <c:pt idx="6">
                  <c:v>2014-2018</c:v>
                </c:pt>
                <c:pt idx="7">
                  <c:v>2015-2019</c:v>
                </c:pt>
              </c:strCache>
            </c:strRef>
          </c:cat>
          <c:val>
            <c:numRef>
              <c:f>Table31!$C$24:$C$31</c:f>
              <c:numCache>
                <c:formatCode>General</c:formatCode>
                <c:ptCount val="8"/>
                <c:pt idx="0">
                  <c:v>26.2</c:v>
                </c:pt>
                <c:pt idx="1">
                  <c:v>26.2</c:v>
                </c:pt>
                <c:pt idx="2">
                  <c:v>26.2</c:v>
                </c:pt>
                <c:pt idx="3">
                  <c:v>26.2</c:v>
                </c:pt>
                <c:pt idx="4">
                  <c:v>26.2</c:v>
                </c:pt>
                <c:pt idx="5">
                  <c:v>26.2</c:v>
                </c:pt>
                <c:pt idx="6">
                  <c:v>26.2</c:v>
                </c:pt>
                <c:pt idx="7">
                  <c:v>26.2</c:v>
                </c:pt>
              </c:numCache>
            </c:numRef>
          </c:val>
          <c:smooth val="0"/>
        </c:ser>
        <c:dLbls>
          <c:showLegendKey val="0"/>
          <c:showVal val="0"/>
          <c:showCatName val="0"/>
          <c:showSerName val="0"/>
          <c:showPercent val="0"/>
          <c:showBubbleSize val="0"/>
        </c:dLbls>
        <c:smooth val="0"/>
        <c:axId val="426282792"/>
        <c:axId val="426284360"/>
      </c:lineChart>
      <c:catAx>
        <c:axId val="4262827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4360"/>
        <c:crosses val="autoZero"/>
        <c:auto val="1"/>
        <c:lblAlgn val="ctr"/>
        <c:lblOffset val="100"/>
        <c:noMultiLvlLbl val="0"/>
      </c:catAx>
      <c:valAx>
        <c:axId val="426284360"/>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27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KSI collisions caused by motorcyclists aged 17-23 speeding</c:v>
          </c:tx>
          <c:spPr>
            <a:ln w="50800" cap="rnd">
              <a:solidFill>
                <a:srgbClr val="2F5580"/>
              </a:solidFill>
              <a:round/>
            </a:ln>
            <a:effectLst/>
          </c:spPr>
          <c:marker>
            <c:symbol val="none"/>
          </c:marker>
          <c:cat>
            <c:numRef>
              <c:f>Table32!$A$4:$A$15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Table32!$B$4:$B$15</c:f>
              <c:numCache>
                <c:formatCode>General</c:formatCode>
                <c:ptCount val="12"/>
                <c:pt idx="0">
                  <c:v>6</c:v>
                </c:pt>
                <c:pt idx="1">
                  <c:v>5</c:v>
                </c:pt>
                <c:pt idx="2">
                  <c:v>3</c:v>
                </c:pt>
                <c:pt idx="3">
                  <c:v>2</c:v>
                </c:pt>
                <c:pt idx="4">
                  <c:v>1</c:v>
                </c:pt>
                <c:pt idx="5">
                  <c:v>5</c:v>
                </c:pt>
                <c:pt idx="6">
                  <c:v>2</c:v>
                </c:pt>
                <c:pt idx="7">
                  <c:v>0</c:v>
                </c:pt>
                <c:pt idx="8">
                  <c:v>3</c:v>
                </c:pt>
                <c:pt idx="9">
                  <c:v>1</c:v>
                </c:pt>
                <c:pt idx="10">
                  <c:v>1</c:v>
                </c:pt>
                <c:pt idx="11">
                  <c:v>2</c:v>
                </c:pt>
              </c:numCache>
            </c:numRef>
          </c:val>
          <c:smooth val="0"/>
        </c:ser>
        <c:ser>
          <c:idx val="1"/>
          <c:order val="1"/>
          <c:tx>
            <c:v>2012-2016 Average (2)</c:v>
          </c:tx>
          <c:spPr>
            <a:ln w="28575" cap="rnd">
              <a:solidFill>
                <a:srgbClr val="006400"/>
              </a:solidFill>
              <a:prstDash val="dash"/>
              <a:round/>
            </a:ln>
            <a:effectLst/>
          </c:spPr>
          <c:marker>
            <c:symbol val="none"/>
          </c:marker>
          <c:cat>
            <c:numRef>
              <c:f>Table32!$A$4:$A$15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Table32!$C$4:$C$15</c:f>
              <c:numCache>
                <c:formatCode>0</c:formatCode>
                <c:ptCount val="12"/>
                <c:pt idx="0">
                  <c:v>2.2000000000000002</c:v>
                </c:pt>
                <c:pt idx="1">
                  <c:v>2.2000000000000002</c:v>
                </c:pt>
                <c:pt idx="2">
                  <c:v>2.2000000000000002</c:v>
                </c:pt>
                <c:pt idx="3">
                  <c:v>2.2000000000000002</c:v>
                </c:pt>
                <c:pt idx="4">
                  <c:v>2.2000000000000002</c:v>
                </c:pt>
                <c:pt idx="5">
                  <c:v>2.2000000000000002</c:v>
                </c:pt>
                <c:pt idx="6">
                  <c:v>2.2000000000000002</c:v>
                </c:pt>
                <c:pt idx="7">
                  <c:v>2.2000000000000002</c:v>
                </c:pt>
                <c:pt idx="8">
                  <c:v>2.2000000000000002</c:v>
                </c:pt>
                <c:pt idx="9">
                  <c:v>2.2000000000000002</c:v>
                </c:pt>
                <c:pt idx="10">
                  <c:v>2.2000000000000002</c:v>
                </c:pt>
                <c:pt idx="11">
                  <c:v>2.2000000000000002</c:v>
                </c:pt>
              </c:numCache>
            </c:numRef>
          </c:val>
          <c:smooth val="0"/>
        </c:ser>
        <c:dLbls>
          <c:showLegendKey val="0"/>
          <c:showVal val="0"/>
          <c:showCatName val="0"/>
          <c:showSerName val="0"/>
          <c:showPercent val="0"/>
          <c:showBubbleSize val="0"/>
        </c:dLbls>
        <c:smooth val="0"/>
        <c:axId val="426285928"/>
        <c:axId val="426283184"/>
      </c:lineChart>
      <c:catAx>
        <c:axId val="4262859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3184"/>
        <c:crosses val="autoZero"/>
        <c:auto val="1"/>
        <c:lblAlgn val="ctr"/>
        <c:lblOffset val="100"/>
        <c:noMultiLvlLbl val="0"/>
      </c:catAx>
      <c:valAx>
        <c:axId val="426283184"/>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85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5.0925925925925923E-2"/>
          <c:w val="0.90686351706036761"/>
          <c:h val="0.8416746864975212"/>
        </c:manualLayout>
      </c:layout>
      <c:lineChart>
        <c:grouping val="standard"/>
        <c:varyColors val="0"/>
        <c:ser>
          <c:idx val="0"/>
          <c:order val="0"/>
          <c:spPr>
            <a:ln w="50800" cap="rnd">
              <a:solidFill>
                <a:srgbClr val="2F5580"/>
              </a:solidFill>
              <a:round/>
            </a:ln>
            <a:effectLst/>
          </c:spPr>
          <c:marker>
            <c:symbol val="none"/>
          </c:marker>
          <c:cat>
            <c:strRef>
              <c:f>Table3!$A$25:$A$32</c:f>
              <c:strCache>
                <c:ptCount val="8"/>
                <c:pt idx="0">
                  <c:v>2008-2012</c:v>
                </c:pt>
                <c:pt idx="1">
                  <c:v>2009-2013</c:v>
                </c:pt>
                <c:pt idx="2">
                  <c:v>2010-2014</c:v>
                </c:pt>
                <c:pt idx="3">
                  <c:v>2011-2015</c:v>
                </c:pt>
                <c:pt idx="4">
                  <c:v>2012-2016</c:v>
                </c:pt>
                <c:pt idx="5">
                  <c:v>2013-2017</c:v>
                </c:pt>
                <c:pt idx="6">
                  <c:v>2014-2018</c:v>
                </c:pt>
                <c:pt idx="7">
                  <c:v>2015-2019</c:v>
                </c:pt>
              </c:strCache>
            </c:strRef>
          </c:cat>
          <c:val>
            <c:numRef>
              <c:f>Table3!$B$25:$B$32</c:f>
              <c:numCache>
                <c:formatCode>0</c:formatCode>
                <c:ptCount val="8"/>
                <c:pt idx="0">
                  <c:v>188.8</c:v>
                </c:pt>
                <c:pt idx="1">
                  <c:v>171.2</c:v>
                </c:pt>
                <c:pt idx="2">
                  <c:v>155.80000000000001</c:v>
                </c:pt>
                <c:pt idx="3">
                  <c:v>149.4</c:v>
                </c:pt>
                <c:pt idx="4">
                  <c:v>147.19999999999999</c:v>
                </c:pt>
                <c:pt idx="5">
                  <c:v>147.19999999999999</c:v>
                </c:pt>
                <c:pt idx="6">
                  <c:v>148.80000000000001</c:v>
                </c:pt>
                <c:pt idx="7">
                  <c:v>145</c:v>
                </c:pt>
              </c:numCache>
            </c:numRef>
          </c:val>
          <c:smooth val="0"/>
        </c:ser>
        <c:ser>
          <c:idx val="1"/>
          <c:order val="1"/>
          <c:spPr>
            <a:ln w="28575" cap="rnd">
              <a:solidFill>
                <a:srgbClr val="006400"/>
              </a:solidFill>
              <a:prstDash val="dash"/>
              <a:round/>
            </a:ln>
            <a:effectLst/>
          </c:spPr>
          <c:marker>
            <c:symbol val="none"/>
          </c:marker>
          <c:cat>
            <c:strRef>
              <c:f>Table3!$A$25:$A$32</c:f>
              <c:strCache>
                <c:ptCount val="8"/>
                <c:pt idx="0">
                  <c:v>2008-2012</c:v>
                </c:pt>
                <c:pt idx="1">
                  <c:v>2009-2013</c:v>
                </c:pt>
                <c:pt idx="2">
                  <c:v>2010-2014</c:v>
                </c:pt>
                <c:pt idx="3">
                  <c:v>2011-2015</c:v>
                </c:pt>
                <c:pt idx="4">
                  <c:v>2012-2016</c:v>
                </c:pt>
                <c:pt idx="5">
                  <c:v>2013-2017</c:v>
                </c:pt>
                <c:pt idx="6">
                  <c:v>2014-2018</c:v>
                </c:pt>
                <c:pt idx="7">
                  <c:v>2015-2019</c:v>
                </c:pt>
              </c:strCache>
            </c:strRef>
          </c:cat>
          <c:val>
            <c:numRef>
              <c:f>Table3!$F$25:$F$32</c:f>
              <c:numCache>
                <c:formatCode>0.0</c:formatCode>
                <c:ptCount val="8"/>
                <c:pt idx="0">
                  <c:v>147.19999999999999</c:v>
                </c:pt>
                <c:pt idx="1">
                  <c:v>147.19999999999999</c:v>
                </c:pt>
                <c:pt idx="2">
                  <c:v>147.19999999999999</c:v>
                </c:pt>
                <c:pt idx="3">
                  <c:v>147.19999999999999</c:v>
                </c:pt>
                <c:pt idx="4">
                  <c:v>147.19999999999999</c:v>
                </c:pt>
                <c:pt idx="5">
                  <c:v>147.19999999999999</c:v>
                </c:pt>
                <c:pt idx="6">
                  <c:v>147.19999999999999</c:v>
                </c:pt>
                <c:pt idx="7">
                  <c:v>147.19999999999999</c:v>
                </c:pt>
              </c:numCache>
            </c:numRef>
          </c:val>
          <c:smooth val="0"/>
        </c:ser>
        <c:dLbls>
          <c:showLegendKey val="0"/>
          <c:showVal val="0"/>
          <c:showCatName val="0"/>
          <c:showSerName val="0"/>
          <c:showPercent val="0"/>
          <c:showBubbleSize val="0"/>
        </c:dLbls>
        <c:smooth val="0"/>
        <c:axId val="423115664"/>
        <c:axId val="423119192"/>
      </c:lineChart>
      <c:catAx>
        <c:axId val="4231156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9192"/>
        <c:crosses val="autoZero"/>
        <c:auto val="1"/>
        <c:lblAlgn val="ctr"/>
        <c:lblOffset val="100"/>
        <c:noMultiLvlLbl val="0"/>
      </c:catAx>
      <c:valAx>
        <c:axId val="42311919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5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47625" cap="rnd">
              <a:solidFill>
                <a:srgbClr val="2F5580"/>
              </a:solidFill>
              <a:round/>
            </a:ln>
            <a:effectLst/>
          </c:spPr>
          <c:marker>
            <c:symbol val="none"/>
          </c:marker>
          <c:cat>
            <c:strRef>
              <c:f>Table32!$A$24:$A$31</c:f>
              <c:strCache>
                <c:ptCount val="8"/>
                <c:pt idx="0">
                  <c:v>2008-2012</c:v>
                </c:pt>
                <c:pt idx="1">
                  <c:v>2009-2013</c:v>
                </c:pt>
                <c:pt idx="2">
                  <c:v>2010-2014</c:v>
                </c:pt>
                <c:pt idx="3">
                  <c:v>2011-2015</c:v>
                </c:pt>
                <c:pt idx="4">
                  <c:v>2012-2016</c:v>
                </c:pt>
                <c:pt idx="5">
                  <c:v>2013-2017</c:v>
                </c:pt>
                <c:pt idx="6">
                  <c:v>2014-2018</c:v>
                </c:pt>
                <c:pt idx="7">
                  <c:v>2015-2019</c:v>
                </c:pt>
              </c:strCache>
            </c:strRef>
          </c:cat>
          <c:val>
            <c:numRef>
              <c:f>Table32!$B$24:$B$31</c:f>
              <c:numCache>
                <c:formatCode>0</c:formatCode>
                <c:ptCount val="8"/>
                <c:pt idx="0">
                  <c:v>3.4</c:v>
                </c:pt>
                <c:pt idx="1">
                  <c:v>3.2</c:v>
                </c:pt>
                <c:pt idx="2">
                  <c:v>2.6</c:v>
                </c:pt>
                <c:pt idx="3">
                  <c:v>2</c:v>
                </c:pt>
                <c:pt idx="4">
                  <c:v>2.2000000000000002</c:v>
                </c:pt>
                <c:pt idx="5">
                  <c:v>2.2000000000000002</c:v>
                </c:pt>
                <c:pt idx="6">
                  <c:v>1.4</c:v>
                </c:pt>
                <c:pt idx="7">
                  <c:v>1.4</c:v>
                </c:pt>
              </c:numCache>
            </c:numRef>
          </c:val>
          <c:smooth val="0"/>
        </c:ser>
        <c:ser>
          <c:idx val="1"/>
          <c:order val="1"/>
          <c:spPr>
            <a:ln w="28575" cap="rnd">
              <a:solidFill>
                <a:srgbClr val="006400"/>
              </a:solidFill>
              <a:prstDash val="dash"/>
              <a:round/>
            </a:ln>
            <a:effectLst/>
          </c:spPr>
          <c:marker>
            <c:symbol val="none"/>
          </c:marker>
          <c:cat>
            <c:strRef>
              <c:f>Table32!$A$24:$A$31</c:f>
              <c:strCache>
                <c:ptCount val="8"/>
                <c:pt idx="0">
                  <c:v>2008-2012</c:v>
                </c:pt>
                <c:pt idx="1">
                  <c:v>2009-2013</c:v>
                </c:pt>
                <c:pt idx="2">
                  <c:v>2010-2014</c:v>
                </c:pt>
                <c:pt idx="3">
                  <c:v>2011-2015</c:v>
                </c:pt>
                <c:pt idx="4">
                  <c:v>2012-2016</c:v>
                </c:pt>
                <c:pt idx="5">
                  <c:v>2013-2017</c:v>
                </c:pt>
                <c:pt idx="6">
                  <c:v>2014-2018</c:v>
                </c:pt>
                <c:pt idx="7">
                  <c:v>2015-2019</c:v>
                </c:pt>
              </c:strCache>
            </c:strRef>
          </c:cat>
          <c:val>
            <c:numRef>
              <c:f>Table32!$C$24:$C$31</c:f>
              <c:numCache>
                <c:formatCode>General</c:formatCode>
                <c:ptCount val="8"/>
                <c:pt idx="0">
                  <c:v>2.2000000000000002</c:v>
                </c:pt>
                <c:pt idx="1">
                  <c:v>2.2000000000000002</c:v>
                </c:pt>
                <c:pt idx="2">
                  <c:v>2.2000000000000002</c:v>
                </c:pt>
                <c:pt idx="3">
                  <c:v>2.2000000000000002</c:v>
                </c:pt>
                <c:pt idx="4">
                  <c:v>2.2000000000000002</c:v>
                </c:pt>
                <c:pt idx="5">
                  <c:v>2.2000000000000002</c:v>
                </c:pt>
                <c:pt idx="6">
                  <c:v>2.2000000000000002</c:v>
                </c:pt>
                <c:pt idx="7">
                  <c:v>2.2000000000000002</c:v>
                </c:pt>
              </c:numCache>
            </c:numRef>
          </c:val>
          <c:smooth val="0"/>
        </c:ser>
        <c:dLbls>
          <c:showLegendKey val="0"/>
          <c:showVal val="0"/>
          <c:showCatName val="0"/>
          <c:showSerName val="0"/>
          <c:showPercent val="0"/>
          <c:showBubbleSize val="0"/>
        </c:dLbls>
        <c:smooth val="0"/>
        <c:axId val="426280048"/>
        <c:axId val="426282400"/>
      </c:lineChart>
      <c:catAx>
        <c:axId val="4262800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2400"/>
        <c:crosses val="autoZero"/>
        <c:auto val="1"/>
        <c:lblAlgn val="ctr"/>
        <c:lblOffset val="100"/>
        <c:noMultiLvlLbl val="0"/>
      </c:catAx>
      <c:valAx>
        <c:axId val="426282400"/>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004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Table34!$A$27:$A$34</c:f>
              <c:strCache>
                <c:ptCount val="8"/>
                <c:pt idx="0">
                  <c:v>2008-2012</c:v>
                </c:pt>
                <c:pt idx="1">
                  <c:v>2009-2013</c:v>
                </c:pt>
                <c:pt idx="2">
                  <c:v>2010-2014</c:v>
                </c:pt>
                <c:pt idx="3">
                  <c:v>2011-2015</c:v>
                </c:pt>
                <c:pt idx="4">
                  <c:v>2012-2016</c:v>
                </c:pt>
                <c:pt idx="5">
                  <c:v>2013-2017</c:v>
                </c:pt>
                <c:pt idx="6">
                  <c:v>2014-2018</c:v>
                </c:pt>
                <c:pt idx="7">
                  <c:v>2015-2019</c:v>
                </c:pt>
              </c:strCache>
            </c:strRef>
          </c:cat>
          <c:val>
            <c:numRef>
              <c:f>Table34!$M$27:$M$34</c:f>
              <c:numCache>
                <c:formatCode>0</c:formatCode>
                <c:ptCount val="8"/>
                <c:pt idx="0">
                  <c:v>154</c:v>
                </c:pt>
                <c:pt idx="1">
                  <c:v>124</c:v>
                </c:pt>
                <c:pt idx="2">
                  <c:v>80.400000000000006</c:v>
                </c:pt>
                <c:pt idx="3">
                  <c:v>57</c:v>
                </c:pt>
                <c:pt idx="4">
                  <c:v>53</c:v>
                </c:pt>
                <c:pt idx="5">
                  <c:v>52.8</c:v>
                </c:pt>
                <c:pt idx="6">
                  <c:v>56.2</c:v>
                </c:pt>
                <c:pt idx="7">
                  <c:v>58.8</c:v>
                </c:pt>
              </c:numCache>
            </c:numRef>
          </c:val>
          <c:smooth val="0"/>
        </c:ser>
        <c:ser>
          <c:idx val="1"/>
          <c:order val="1"/>
          <c:spPr>
            <a:ln w="28575" cap="rnd">
              <a:solidFill>
                <a:srgbClr val="006400"/>
              </a:solidFill>
              <a:prstDash val="dash"/>
              <a:round/>
            </a:ln>
            <a:effectLst/>
          </c:spPr>
          <c:marker>
            <c:symbol val="none"/>
          </c:marker>
          <c:cat>
            <c:strRef>
              <c:f>Table34!$A$27:$A$34</c:f>
              <c:strCache>
                <c:ptCount val="8"/>
                <c:pt idx="0">
                  <c:v>2008-2012</c:v>
                </c:pt>
                <c:pt idx="1">
                  <c:v>2009-2013</c:v>
                </c:pt>
                <c:pt idx="2">
                  <c:v>2010-2014</c:v>
                </c:pt>
                <c:pt idx="3">
                  <c:v>2011-2015</c:v>
                </c:pt>
                <c:pt idx="4">
                  <c:v>2012-2016</c:v>
                </c:pt>
                <c:pt idx="5">
                  <c:v>2013-2017</c:v>
                </c:pt>
                <c:pt idx="6">
                  <c:v>2014-2018</c:v>
                </c:pt>
                <c:pt idx="7">
                  <c:v>2015-2019</c:v>
                </c:pt>
              </c:strCache>
            </c:strRef>
          </c:cat>
          <c:val>
            <c:numRef>
              <c:f>Table34!$N$27:$N$34</c:f>
              <c:numCache>
                <c:formatCode>0</c:formatCode>
                <c:ptCount val="8"/>
                <c:pt idx="0">
                  <c:v>53</c:v>
                </c:pt>
                <c:pt idx="1">
                  <c:v>53</c:v>
                </c:pt>
                <c:pt idx="2">
                  <c:v>53</c:v>
                </c:pt>
                <c:pt idx="3">
                  <c:v>53</c:v>
                </c:pt>
                <c:pt idx="4">
                  <c:v>53</c:v>
                </c:pt>
                <c:pt idx="5">
                  <c:v>53</c:v>
                </c:pt>
                <c:pt idx="6">
                  <c:v>53</c:v>
                </c:pt>
                <c:pt idx="7">
                  <c:v>53</c:v>
                </c:pt>
              </c:numCache>
            </c:numRef>
          </c:val>
          <c:smooth val="0"/>
        </c:ser>
        <c:dLbls>
          <c:showLegendKey val="0"/>
          <c:showVal val="0"/>
          <c:showCatName val="0"/>
          <c:showSerName val="0"/>
          <c:showPercent val="0"/>
          <c:showBubbleSize val="0"/>
        </c:dLbls>
        <c:smooth val="0"/>
        <c:axId val="426283968"/>
        <c:axId val="426285144"/>
      </c:lineChart>
      <c:catAx>
        <c:axId val="426283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5144"/>
        <c:crosses val="autoZero"/>
        <c:auto val="1"/>
        <c:lblAlgn val="ctr"/>
        <c:lblOffset val="100"/>
        <c:noMultiLvlLbl val="0"/>
      </c:catAx>
      <c:valAx>
        <c:axId val="426285144"/>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3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numRef>
              <c:f>Table34!$A$5:$A$16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Table34!$M$5:$M$16</c:f>
              <c:numCache>
                <c:formatCode>General</c:formatCode>
                <c:ptCount val="12"/>
                <c:pt idx="0">
                  <c:v>203</c:v>
                </c:pt>
                <c:pt idx="1">
                  <c:v>265</c:v>
                </c:pt>
                <c:pt idx="2">
                  <c:v>170</c:v>
                </c:pt>
                <c:pt idx="3">
                  <c:v>73</c:v>
                </c:pt>
                <c:pt idx="4">
                  <c:v>59</c:v>
                </c:pt>
                <c:pt idx="5">
                  <c:v>53</c:v>
                </c:pt>
                <c:pt idx="6">
                  <c:v>47</c:v>
                </c:pt>
                <c:pt idx="7">
                  <c:v>53</c:v>
                </c:pt>
                <c:pt idx="8">
                  <c:v>53</c:v>
                </c:pt>
                <c:pt idx="9" formatCode="0">
                  <c:v>58</c:v>
                </c:pt>
                <c:pt idx="10">
                  <c:v>70</c:v>
                </c:pt>
                <c:pt idx="11" formatCode="0">
                  <c:v>60</c:v>
                </c:pt>
              </c:numCache>
            </c:numRef>
          </c:val>
          <c:smooth val="0"/>
        </c:ser>
        <c:ser>
          <c:idx val="1"/>
          <c:order val="1"/>
          <c:spPr>
            <a:ln w="28575" cap="rnd">
              <a:solidFill>
                <a:srgbClr val="006400"/>
              </a:solidFill>
              <a:prstDash val="dash"/>
              <a:round/>
            </a:ln>
            <a:effectLst/>
          </c:spPr>
          <c:marker>
            <c:symbol val="none"/>
          </c:marker>
          <c:cat>
            <c:numRef>
              <c:f>Table34!$A$5:$A$16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Table34!$N$5:$N$16</c:f>
              <c:numCache>
                <c:formatCode>General</c:formatCode>
                <c:ptCount val="12"/>
                <c:pt idx="0">
                  <c:v>53</c:v>
                </c:pt>
                <c:pt idx="1">
                  <c:v>53</c:v>
                </c:pt>
                <c:pt idx="2">
                  <c:v>53</c:v>
                </c:pt>
                <c:pt idx="3">
                  <c:v>53</c:v>
                </c:pt>
                <c:pt idx="4">
                  <c:v>53</c:v>
                </c:pt>
                <c:pt idx="5">
                  <c:v>53</c:v>
                </c:pt>
                <c:pt idx="6">
                  <c:v>53</c:v>
                </c:pt>
                <c:pt idx="7">
                  <c:v>53</c:v>
                </c:pt>
                <c:pt idx="8">
                  <c:v>53</c:v>
                </c:pt>
                <c:pt idx="9">
                  <c:v>53</c:v>
                </c:pt>
                <c:pt idx="10">
                  <c:v>53</c:v>
                </c:pt>
                <c:pt idx="11">
                  <c:v>53</c:v>
                </c:pt>
              </c:numCache>
            </c:numRef>
          </c:val>
          <c:smooth val="0"/>
        </c:ser>
        <c:dLbls>
          <c:showLegendKey val="0"/>
          <c:showVal val="0"/>
          <c:showCatName val="0"/>
          <c:showSerName val="0"/>
          <c:showPercent val="0"/>
          <c:showBubbleSize val="0"/>
        </c:dLbls>
        <c:smooth val="0"/>
        <c:axId val="426287104"/>
        <c:axId val="426286320"/>
      </c:lineChart>
      <c:catAx>
        <c:axId val="4262871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6320"/>
        <c:crosses val="autoZero"/>
        <c:auto val="1"/>
        <c:lblAlgn val="ctr"/>
        <c:lblOffset val="100"/>
        <c:noMultiLvlLbl val="0"/>
      </c:catAx>
      <c:valAx>
        <c:axId val="426286320"/>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287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11232725671838E-2"/>
          <c:y val="5.0925925925925923E-2"/>
          <c:w val="0.91310234572585558"/>
          <c:h val="0.76310950714494019"/>
        </c:manualLayout>
      </c:layout>
      <c:barChart>
        <c:barDir val="col"/>
        <c:grouping val="clustered"/>
        <c:varyColors val="0"/>
        <c:ser>
          <c:idx val="0"/>
          <c:order val="0"/>
          <c:tx>
            <c:v>2018/19</c:v>
          </c:tx>
          <c:spPr>
            <a:solidFill>
              <a:srgbClr val="2F55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Table35!$C$42:$C$47</c:f>
                <c:numCache>
                  <c:formatCode>General</c:formatCode>
                  <c:ptCount val="6"/>
                  <c:pt idx="0">
                    <c:v>5.3027336669414699E-2</c:v>
                  </c:pt>
                  <c:pt idx="1">
                    <c:v>2.2104702177317647E-2</c:v>
                  </c:pt>
                  <c:pt idx="2">
                    <c:v>0.12618016662629905</c:v>
                  </c:pt>
                  <c:pt idx="3">
                    <c:v>8.3547270323948014E-2</c:v>
                  </c:pt>
                  <c:pt idx="4">
                    <c:v>4.0404892023654139E-2</c:v>
                  </c:pt>
                  <c:pt idx="5">
                    <c:v>1.7997144506685277E-2</c:v>
                  </c:pt>
                </c:numCache>
              </c:numRef>
            </c:plus>
            <c:minus>
              <c:numRef>
                <c:f>Table35!$C$42:$C$47</c:f>
                <c:numCache>
                  <c:formatCode>General</c:formatCode>
                  <c:ptCount val="6"/>
                  <c:pt idx="0">
                    <c:v>5.3027336669414699E-2</c:v>
                  </c:pt>
                  <c:pt idx="1">
                    <c:v>2.2104702177317647E-2</c:v>
                  </c:pt>
                  <c:pt idx="2">
                    <c:v>0.12618016662629905</c:v>
                  </c:pt>
                  <c:pt idx="3">
                    <c:v>8.3547270323948014E-2</c:v>
                  </c:pt>
                  <c:pt idx="4">
                    <c:v>4.0404892023654139E-2</c:v>
                  </c:pt>
                  <c:pt idx="5">
                    <c:v>1.7997144506685277E-2</c:v>
                  </c:pt>
                </c:numCache>
              </c:numRef>
            </c:minus>
            <c:spPr>
              <a:noFill/>
              <a:ln w="15875" cap="flat" cmpd="sng" algn="ctr">
                <a:solidFill>
                  <a:schemeClr val="tx1"/>
                </a:solidFill>
                <a:round/>
              </a:ln>
              <a:effectLst/>
            </c:spPr>
          </c:errBars>
          <c:cat>
            <c:strRef>
              <c:f>Table35!$B$17:$B$22</c:f>
              <c:strCache>
                <c:ptCount val="6"/>
                <c:pt idx="0">
                  <c:v>Yes - driver with less than 2 years experience</c:v>
                </c:pt>
                <c:pt idx="1">
                  <c:v>Yes - driver with more than 2 years experience</c:v>
                </c:pt>
                <c:pt idx="2">
                  <c:v>No - currently learning to drive</c:v>
                </c:pt>
                <c:pt idx="3">
                  <c:v>No - driving license has expired</c:v>
                </c:pt>
                <c:pt idx="4">
                  <c:v>No - never learned to drive</c:v>
                </c:pt>
                <c:pt idx="5">
                  <c:v>Total</c:v>
                </c:pt>
              </c:strCache>
            </c:strRef>
          </c:cat>
          <c:val>
            <c:numRef>
              <c:f>Table35!$C$17:$C$22</c:f>
              <c:numCache>
                <c:formatCode>0%</c:formatCode>
                <c:ptCount val="6"/>
                <c:pt idx="0">
                  <c:v>0.56372881166107591</c:v>
                </c:pt>
                <c:pt idx="1">
                  <c:v>0.48598538755772913</c:v>
                </c:pt>
                <c:pt idx="2">
                  <c:v>0.64850454143995828</c:v>
                </c:pt>
                <c:pt idx="3">
                  <c:v>0.26812687170743404</c:v>
                </c:pt>
                <c:pt idx="4">
                  <c:v>0.28747789291782661</c:v>
                </c:pt>
                <c:pt idx="5">
                  <c:v>0.45879421965474443</c:v>
                </c:pt>
              </c:numCache>
            </c:numRef>
          </c:val>
        </c:ser>
        <c:ser>
          <c:idx val="1"/>
          <c:order val="1"/>
          <c:tx>
            <c:v>2019/20</c:v>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Table35!$D$42:$D$47</c:f>
                <c:numCache>
                  <c:formatCode>General</c:formatCode>
                  <c:ptCount val="6"/>
                  <c:pt idx="0">
                    <c:v>4.5722083603095091E-2</c:v>
                  </c:pt>
                  <c:pt idx="1">
                    <c:v>2.1700346522671898E-2</c:v>
                  </c:pt>
                  <c:pt idx="2">
                    <c:v>0.16348575273442573</c:v>
                  </c:pt>
                  <c:pt idx="3">
                    <c:v>8.8983811944904012E-2</c:v>
                  </c:pt>
                  <c:pt idx="4">
                    <c:v>4.0098069287901161E-2</c:v>
                  </c:pt>
                  <c:pt idx="5">
                    <c:v>1.7396136095689595E-2</c:v>
                  </c:pt>
                </c:numCache>
              </c:numRef>
            </c:plus>
            <c:minus>
              <c:numRef>
                <c:f>Table35!$D$42:$D$47</c:f>
                <c:numCache>
                  <c:formatCode>General</c:formatCode>
                  <c:ptCount val="6"/>
                  <c:pt idx="0">
                    <c:v>4.5722083603095091E-2</c:v>
                  </c:pt>
                  <c:pt idx="1">
                    <c:v>2.1700346522671898E-2</c:v>
                  </c:pt>
                  <c:pt idx="2">
                    <c:v>0.16348575273442573</c:v>
                  </c:pt>
                  <c:pt idx="3">
                    <c:v>8.8983811944904012E-2</c:v>
                  </c:pt>
                  <c:pt idx="4">
                    <c:v>4.0098069287901161E-2</c:v>
                  </c:pt>
                  <c:pt idx="5">
                    <c:v>1.7396136095689595E-2</c:v>
                  </c:pt>
                </c:numCache>
              </c:numRef>
            </c:minus>
            <c:spPr>
              <a:noFill/>
              <a:ln w="9525" cap="flat" cmpd="sng" algn="ctr">
                <a:solidFill>
                  <a:schemeClr val="tx1"/>
                </a:solidFill>
                <a:round/>
              </a:ln>
              <a:effectLst/>
            </c:spPr>
          </c:errBars>
          <c:cat>
            <c:strRef>
              <c:f>Table35!$B$17:$B$22</c:f>
              <c:strCache>
                <c:ptCount val="6"/>
                <c:pt idx="0">
                  <c:v>Yes - driver with less than 2 years experience</c:v>
                </c:pt>
                <c:pt idx="1">
                  <c:v>Yes - driver with more than 2 years experience</c:v>
                </c:pt>
                <c:pt idx="2">
                  <c:v>No - currently learning to drive</c:v>
                </c:pt>
                <c:pt idx="3">
                  <c:v>No - driving license has expired</c:v>
                </c:pt>
                <c:pt idx="4">
                  <c:v>No - never learned to drive</c:v>
                </c:pt>
                <c:pt idx="5">
                  <c:v>Total</c:v>
                </c:pt>
              </c:strCache>
            </c:strRef>
          </c:cat>
          <c:val>
            <c:numRef>
              <c:f>Table35!$D$17:$D$22</c:f>
              <c:numCache>
                <c:formatCode>0%</c:formatCode>
                <c:ptCount val="6"/>
                <c:pt idx="0">
                  <c:v>0.45692496965390045</c:v>
                </c:pt>
                <c:pt idx="1">
                  <c:v>0.38629239903081736</c:v>
                </c:pt>
                <c:pt idx="2">
                  <c:v>0.25070119491297499</c:v>
                </c:pt>
                <c:pt idx="3">
                  <c:v>0.25851929640325544</c:v>
                </c:pt>
                <c:pt idx="4">
                  <c:v>0.24834130100045951</c:v>
                </c:pt>
                <c:pt idx="5">
                  <c:v>0.36908629429600953</c:v>
                </c:pt>
              </c:numCache>
            </c:numRef>
          </c:val>
        </c:ser>
        <c:dLbls>
          <c:showLegendKey val="0"/>
          <c:showVal val="0"/>
          <c:showCatName val="0"/>
          <c:showSerName val="0"/>
          <c:showPercent val="0"/>
          <c:showBubbleSize val="0"/>
        </c:dLbls>
        <c:gapWidth val="79"/>
        <c:overlap val="-7"/>
        <c:axId val="426869456"/>
        <c:axId val="426871808"/>
      </c:barChart>
      <c:catAx>
        <c:axId val="426869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871808"/>
        <c:crosses val="autoZero"/>
        <c:auto val="1"/>
        <c:lblAlgn val="ctr"/>
        <c:lblOffset val="100"/>
        <c:noMultiLvlLbl val="0"/>
      </c:catAx>
      <c:valAx>
        <c:axId val="42687180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869456"/>
        <c:crosses val="autoZero"/>
        <c:crossBetween val="between"/>
        <c:majorUnit val="0.15000000000000002"/>
      </c:valAx>
      <c:spPr>
        <a:noFill/>
        <a:ln>
          <a:noFill/>
        </a:ln>
        <a:effectLst/>
      </c:spPr>
    </c:plotArea>
    <c:legend>
      <c:legendPos val="b"/>
      <c:layout>
        <c:manualLayout>
          <c:xMode val="edge"/>
          <c:yMode val="edge"/>
          <c:x val="0.75213330433621484"/>
          <c:y val="7.002260134149893E-2"/>
          <c:w val="0.13375796704640552"/>
          <c:h val="0.15219962088072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0925925925925923E-2"/>
          <c:w val="0.88498840769903764"/>
          <c:h val="0.83762321376494608"/>
        </c:manualLayout>
      </c:layout>
      <c:barChart>
        <c:barDir val="col"/>
        <c:grouping val="clustered"/>
        <c:varyColors val="0"/>
        <c:ser>
          <c:idx val="0"/>
          <c:order val="0"/>
          <c:tx>
            <c:strRef>
              <c:f>Table36!$A$4</c:f>
              <c:strCache>
                <c:ptCount val="1"/>
                <c:pt idx="0">
                  <c:v>Urban</c:v>
                </c:pt>
              </c:strCache>
            </c:strRef>
          </c:tx>
          <c:spPr>
            <a:solidFill>
              <a:srgbClr val="2F55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Table36!$B$16:$C$16</c:f>
                <c:numCache>
                  <c:formatCode>General</c:formatCode>
                  <c:ptCount val="2"/>
                  <c:pt idx="0">
                    <c:v>2.3209528856169174E-2</c:v>
                  </c:pt>
                  <c:pt idx="1">
                    <c:v>2.3209528856169174E-2</c:v>
                  </c:pt>
                </c:numCache>
              </c:numRef>
            </c:plus>
            <c:minus>
              <c:numRef>
                <c:f>Table36!$B$16:$C$16</c:f>
                <c:numCache>
                  <c:formatCode>General</c:formatCode>
                  <c:ptCount val="2"/>
                  <c:pt idx="0">
                    <c:v>2.3209528856169174E-2</c:v>
                  </c:pt>
                  <c:pt idx="1">
                    <c:v>2.3209528856169174E-2</c:v>
                  </c:pt>
                </c:numCache>
              </c:numRef>
            </c:minus>
            <c:spPr>
              <a:noFill/>
              <a:ln w="9525" cap="flat" cmpd="sng" algn="ctr">
                <a:solidFill>
                  <a:schemeClr val="tx1"/>
                </a:solidFill>
                <a:round/>
              </a:ln>
              <a:effectLst/>
            </c:spPr>
          </c:errBars>
          <c:cat>
            <c:strRef>
              <c:f>Table36!$B$3:$C$3</c:f>
              <c:strCache>
                <c:ptCount val="2"/>
                <c:pt idx="0">
                  <c:v>2018/19</c:v>
                </c:pt>
                <c:pt idx="1">
                  <c:v>2019/20</c:v>
                </c:pt>
              </c:strCache>
            </c:strRef>
          </c:cat>
          <c:val>
            <c:numRef>
              <c:f>Table36!$B$4:$C$4</c:f>
              <c:numCache>
                <c:formatCode>0%</c:formatCode>
                <c:ptCount val="2"/>
                <c:pt idx="0">
                  <c:v>0.45278725824800908</c:v>
                </c:pt>
                <c:pt idx="1">
                  <c:v>0.35917821041531028</c:v>
                </c:pt>
              </c:numCache>
            </c:numRef>
          </c:val>
        </c:ser>
        <c:ser>
          <c:idx val="1"/>
          <c:order val="1"/>
          <c:tx>
            <c:strRef>
              <c:f>Table36!$A$5</c:f>
              <c:strCache>
                <c:ptCount val="1"/>
                <c:pt idx="0">
                  <c:v>Rural</c:v>
                </c:pt>
              </c:strCache>
            </c:strRef>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Table36!$B$17:$C$17</c:f>
                <c:numCache>
                  <c:formatCode>General</c:formatCode>
                  <c:ptCount val="2"/>
                  <c:pt idx="0">
                    <c:v>2.8467772904740229E-2</c:v>
                  </c:pt>
                  <c:pt idx="1">
                    <c:v>2.8467772904740229E-2</c:v>
                  </c:pt>
                </c:numCache>
              </c:numRef>
            </c:plus>
            <c:minus>
              <c:numRef>
                <c:f>Table36!$B$17:$C$17</c:f>
                <c:numCache>
                  <c:formatCode>General</c:formatCode>
                  <c:ptCount val="2"/>
                  <c:pt idx="0">
                    <c:v>2.8467772904740229E-2</c:v>
                  </c:pt>
                  <c:pt idx="1">
                    <c:v>2.8467772904740229E-2</c:v>
                  </c:pt>
                </c:numCache>
              </c:numRef>
            </c:minus>
            <c:spPr>
              <a:noFill/>
              <a:ln w="9525" cap="flat" cmpd="sng" algn="ctr">
                <a:solidFill>
                  <a:schemeClr val="tx1"/>
                </a:solidFill>
                <a:round/>
              </a:ln>
              <a:effectLst/>
            </c:spPr>
          </c:errBars>
          <c:cat>
            <c:strRef>
              <c:f>Table36!$B$3:$C$3</c:f>
              <c:strCache>
                <c:ptCount val="2"/>
                <c:pt idx="0">
                  <c:v>2018/19</c:v>
                </c:pt>
                <c:pt idx="1">
                  <c:v>2019/20</c:v>
                </c:pt>
              </c:strCache>
            </c:strRef>
          </c:cat>
          <c:val>
            <c:numRef>
              <c:f>Table36!$B$5:$C$5</c:f>
              <c:numCache>
                <c:formatCode>0%</c:formatCode>
                <c:ptCount val="2"/>
                <c:pt idx="0">
                  <c:v>0.47068676716917923</c:v>
                </c:pt>
                <c:pt idx="1">
                  <c:v>0.38384522543324306</c:v>
                </c:pt>
              </c:numCache>
            </c:numRef>
          </c:val>
        </c:ser>
        <c:dLbls>
          <c:dLblPos val="ctr"/>
          <c:showLegendKey val="0"/>
          <c:showVal val="1"/>
          <c:showCatName val="0"/>
          <c:showSerName val="0"/>
          <c:showPercent val="0"/>
          <c:showBubbleSize val="0"/>
        </c:dLbls>
        <c:gapWidth val="219"/>
        <c:overlap val="-27"/>
        <c:axId val="426868672"/>
        <c:axId val="426870632"/>
      </c:barChart>
      <c:catAx>
        <c:axId val="42686867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426870632"/>
        <c:crosses val="autoZero"/>
        <c:auto val="1"/>
        <c:lblAlgn val="ctr"/>
        <c:lblOffset val="100"/>
        <c:noMultiLvlLbl val="0"/>
      </c:catAx>
      <c:valAx>
        <c:axId val="426870632"/>
        <c:scaling>
          <c:orientation val="minMax"/>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6868672"/>
        <c:crosses val="autoZero"/>
        <c:crossBetween val="between"/>
        <c:majorUnit val="0.2"/>
      </c:valAx>
      <c:spPr>
        <a:noFill/>
        <a:ln>
          <a:noFill/>
        </a:ln>
        <a:effectLst/>
      </c:spPr>
    </c:plotArea>
    <c:legend>
      <c:legendPos val="b"/>
      <c:layout>
        <c:manualLayout>
          <c:xMode val="edge"/>
          <c:yMode val="edge"/>
          <c:x val="0.77513079615048119"/>
          <c:y val="2.8355934674832307E-2"/>
          <c:w val="0.20529396325459318"/>
          <c:h val="0.15219962088072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86972511669574E-2"/>
          <c:y val="5.0925925925925923E-2"/>
          <c:w val="0.91735693966397913"/>
          <c:h val="0.79602580927384081"/>
        </c:manualLayout>
      </c:layout>
      <c:barChart>
        <c:barDir val="col"/>
        <c:grouping val="clustered"/>
        <c:varyColors val="0"/>
        <c:ser>
          <c:idx val="0"/>
          <c:order val="0"/>
          <c:tx>
            <c:strRef>
              <c:f>Table37!$B$4</c:f>
              <c:strCache>
                <c:ptCount val="1"/>
                <c:pt idx="0">
                  <c:v>2018/19</c:v>
                </c:pt>
              </c:strCache>
            </c:strRef>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Table37!$B$22:$B$28</c:f>
                <c:numCache>
                  <c:formatCode>General</c:formatCode>
                  <c:ptCount val="7"/>
                  <c:pt idx="0">
                    <c:v>1.3831059999999999E-2</c:v>
                  </c:pt>
                  <c:pt idx="1">
                    <c:v>1.1858219999999999E-2</c:v>
                  </c:pt>
                  <c:pt idx="2">
                    <c:v>1.673651E-2</c:v>
                  </c:pt>
                  <c:pt idx="3">
                    <c:v>1.535226E-2</c:v>
                  </c:pt>
                  <c:pt idx="4">
                    <c:v>1.171196E-2</c:v>
                  </c:pt>
                  <c:pt idx="5">
                    <c:v>1.2709750000000001E-2</c:v>
                  </c:pt>
                  <c:pt idx="6">
                    <c:v>1.088044E-2</c:v>
                  </c:pt>
                </c:numCache>
              </c:numRef>
            </c:plus>
            <c:minus>
              <c:numRef>
                <c:f>Table37!$B$22:$B$28</c:f>
                <c:numCache>
                  <c:formatCode>General</c:formatCode>
                  <c:ptCount val="7"/>
                  <c:pt idx="0">
                    <c:v>1.3831059999999999E-2</c:v>
                  </c:pt>
                  <c:pt idx="1">
                    <c:v>1.1858219999999999E-2</c:v>
                  </c:pt>
                  <c:pt idx="2">
                    <c:v>1.673651E-2</c:v>
                  </c:pt>
                  <c:pt idx="3">
                    <c:v>1.535226E-2</c:v>
                  </c:pt>
                  <c:pt idx="4">
                    <c:v>1.171196E-2</c:v>
                  </c:pt>
                  <c:pt idx="5">
                    <c:v>1.2709750000000001E-2</c:v>
                  </c:pt>
                  <c:pt idx="6">
                    <c:v>1.088044E-2</c:v>
                  </c:pt>
                </c:numCache>
              </c:numRef>
            </c:minus>
            <c:spPr>
              <a:noFill/>
              <a:ln w="15875" cap="flat" cmpd="sng" algn="ctr">
                <a:solidFill>
                  <a:schemeClr val="tx1"/>
                </a:solidFill>
                <a:round/>
              </a:ln>
              <a:effectLst/>
            </c:spPr>
          </c:errBars>
          <c:cat>
            <c:strRef>
              <c:f>Table37!$E$5:$E$11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Table37!$B$5:$B$11</c:f>
              <c:numCache>
                <c:formatCode>0%</c:formatCode>
                <c:ptCount val="7"/>
                <c:pt idx="0">
                  <c:v>0.17797848360446766</c:v>
                </c:pt>
                <c:pt idx="1">
                  <c:v>0.12251560305117191</c:v>
                </c:pt>
                <c:pt idx="2">
                  <c:v>0.31047149627918086</c:v>
                </c:pt>
                <c:pt idx="3">
                  <c:v>0.23578884329584476</c:v>
                </c:pt>
                <c:pt idx="4">
                  <c:v>0.11908754425326708</c:v>
                </c:pt>
                <c:pt idx="5">
                  <c:v>0.14439027075405547</c:v>
                </c:pt>
                <c:pt idx="6">
                  <c:v>0.10063489042362216</c:v>
                </c:pt>
              </c:numCache>
            </c:numRef>
          </c:val>
        </c:ser>
        <c:ser>
          <c:idx val="1"/>
          <c:order val="1"/>
          <c:tx>
            <c:strRef>
              <c:f>Table37!$C$4</c:f>
              <c:strCache>
                <c:ptCount val="1"/>
                <c:pt idx="0">
                  <c:v>2019/20</c:v>
                </c:pt>
              </c:strCache>
            </c:strRef>
          </c:tx>
          <c:spPr>
            <a:solidFill>
              <a:srgbClr val="2F55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Table37!$C$22:$C$28</c:f>
                <c:numCache>
                  <c:formatCode>General</c:formatCode>
                  <c:ptCount val="7"/>
                  <c:pt idx="0">
                    <c:v>1.2364925240624531E-2</c:v>
                  </c:pt>
                  <c:pt idx="1">
                    <c:v>9.1017824196446013E-3</c:v>
                  </c:pt>
                  <c:pt idx="2">
                    <c:v>1.4428776043157326E-2</c:v>
                  </c:pt>
                  <c:pt idx="3">
                    <c:v>1.3848864300940476E-2</c:v>
                  </c:pt>
                  <c:pt idx="4">
                    <c:v>1.1280996729237287E-2</c:v>
                  </c:pt>
                  <c:pt idx="5">
                    <c:v>1.2000646306439917E-2</c:v>
                  </c:pt>
                  <c:pt idx="6">
                    <c:v>8.2039228363181317E-3</c:v>
                  </c:pt>
                </c:numCache>
              </c:numRef>
            </c:plus>
            <c:minus>
              <c:numRef>
                <c:f>Table37!$C$22:$C$28</c:f>
                <c:numCache>
                  <c:formatCode>General</c:formatCode>
                  <c:ptCount val="7"/>
                  <c:pt idx="0">
                    <c:v>1.2364925240624531E-2</c:v>
                  </c:pt>
                  <c:pt idx="1">
                    <c:v>9.1017824196446013E-3</c:v>
                  </c:pt>
                  <c:pt idx="2">
                    <c:v>1.4428776043157326E-2</c:v>
                  </c:pt>
                  <c:pt idx="3">
                    <c:v>1.3848864300940476E-2</c:v>
                  </c:pt>
                  <c:pt idx="4">
                    <c:v>1.1280996729237287E-2</c:v>
                  </c:pt>
                  <c:pt idx="5">
                    <c:v>1.2000646306439917E-2</c:v>
                  </c:pt>
                  <c:pt idx="6">
                    <c:v>8.2039228363181317E-3</c:v>
                  </c:pt>
                </c:numCache>
              </c:numRef>
            </c:minus>
            <c:spPr>
              <a:noFill/>
              <a:ln w="15875" cap="flat" cmpd="sng" algn="ctr">
                <a:solidFill>
                  <a:schemeClr val="tx1"/>
                </a:solidFill>
                <a:round/>
              </a:ln>
              <a:effectLst/>
            </c:spPr>
          </c:errBars>
          <c:cat>
            <c:strRef>
              <c:f>Table37!$E$5:$E$11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Table37!$C$5:$C$11</c:f>
              <c:numCache>
                <c:formatCode>0%</c:formatCode>
                <c:ptCount val="7"/>
                <c:pt idx="0">
                  <c:v>0.13635853508481335</c:v>
                </c:pt>
                <c:pt idx="1">
                  <c:v>6.8502092446235285E-2</c:v>
                </c:pt>
                <c:pt idx="2">
                  <c:v>0.20059798665431708</c:v>
                </c:pt>
                <c:pt idx="3">
                  <c:v>0.18019917113438302</c:v>
                </c:pt>
                <c:pt idx="4">
                  <c:v>0.11015766024622581</c:v>
                </c:pt>
                <c:pt idx="5">
                  <c:v>0.12707672753578117</c:v>
                </c:pt>
                <c:pt idx="6">
                  <c:v>5.4849810361496276E-2</c:v>
                </c:pt>
              </c:numCache>
            </c:numRef>
          </c:val>
        </c:ser>
        <c:dLbls>
          <c:dLblPos val="ctr"/>
          <c:showLegendKey val="0"/>
          <c:showVal val="1"/>
          <c:showCatName val="0"/>
          <c:showSerName val="0"/>
          <c:showPercent val="0"/>
          <c:showBubbleSize val="0"/>
        </c:dLbls>
        <c:gapWidth val="29"/>
        <c:overlap val="-7"/>
        <c:axId val="426869064"/>
        <c:axId val="426869848"/>
      </c:barChart>
      <c:catAx>
        <c:axId val="426869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26869848"/>
        <c:crosses val="autoZero"/>
        <c:auto val="1"/>
        <c:lblAlgn val="ctr"/>
        <c:lblOffset val="100"/>
        <c:noMultiLvlLbl val="0"/>
      </c:catAx>
      <c:valAx>
        <c:axId val="426869848"/>
        <c:scaling>
          <c:orientation val="minMax"/>
        </c:scaling>
        <c:delete val="1"/>
        <c:axPos val="l"/>
        <c:numFmt formatCode="0%" sourceLinked="1"/>
        <c:majorTickMark val="none"/>
        <c:minorTickMark val="none"/>
        <c:tickLblPos val="nextTo"/>
        <c:crossAx val="426869064"/>
        <c:crosses val="autoZero"/>
        <c:crossBetween val="between"/>
      </c:valAx>
      <c:spPr>
        <a:noFill/>
        <a:ln>
          <a:noFill/>
        </a:ln>
        <a:effectLst/>
      </c:spPr>
    </c:plotArea>
    <c:legend>
      <c:legendPos val="b"/>
      <c:layout>
        <c:manualLayout>
          <c:xMode val="edge"/>
          <c:yMode val="edge"/>
          <c:x val="0.6340001885991795"/>
          <c:y val="7.4652230971128566E-2"/>
          <c:w val="0.195073317931067"/>
          <c:h val="0.1244218431029454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975660461843539E-2"/>
          <c:y val="5.0925925925925923E-2"/>
          <c:w val="0.98044361287021042"/>
          <c:h val="0.70339384660250803"/>
        </c:manualLayout>
      </c:layout>
      <c:barChart>
        <c:barDir val="col"/>
        <c:grouping val="clustered"/>
        <c:varyColors val="0"/>
        <c:ser>
          <c:idx val="0"/>
          <c:order val="0"/>
          <c:tx>
            <c:strRef>
              <c:f>Table38!$B$2</c:f>
              <c:strCache>
                <c:ptCount val="1"/>
                <c:pt idx="0">
                  <c:v>Male</c:v>
                </c:pt>
              </c:strCache>
            </c:strRef>
          </c:tx>
          <c:spPr>
            <a:solidFill>
              <a:srgbClr val="2F55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Table38!$C$5:$C$11</c:f>
                <c:numCache>
                  <c:formatCode>General</c:formatCode>
                  <c:ptCount val="7"/>
                  <c:pt idx="0">
                    <c:v>1.8568075915019844E-2</c:v>
                  </c:pt>
                  <c:pt idx="1">
                    <c:v>1.4368439931119496E-2</c:v>
                  </c:pt>
                  <c:pt idx="2">
                    <c:v>2.2204379214734903E-2</c:v>
                  </c:pt>
                  <c:pt idx="3">
                    <c:v>2.0257131701079668E-2</c:v>
                  </c:pt>
                  <c:pt idx="4">
                    <c:v>1.7785211349855355E-2</c:v>
                  </c:pt>
                  <c:pt idx="5">
                    <c:v>1.8350407628069568E-2</c:v>
                  </c:pt>
                  <c:pt idx="6">
                    <c:v>1.3458414429385064E-2</c:v>
                  </c:pt>
                </c:numCache>
              </c:numRef>
            </c:plus>
            <c:minus>
              <c:numRef>
                <c:f>Table38!$C$5:$C$11</c:f>
                <c:numCache>
                  <c:formatCode>General</c:formatCode>
                  <c:ptCount val="7"/>
                  <c:pt idx="0">
                    <c:v>1.8568075915019844E-2</c:v>
                  </c:pt>
                  <c:pt idx="1">
                    <c:v>1.4368439931119496E-2</c:v>
                  </c:pt>
                  <c:pt idx="2">
                    <c:v>2.2204379214734903E-2</c:v>
                  </c:pt>
                  <c:pt idx="3">
                    <c:v>2.0257131701079668E-2</c:v>
                  </c:pt>
                  <c:pt idx="4">
                    <c:v>1.7785211349855355E-2</c:v>
                  </c:pt>
                  <c:pt idx="5">
                    <c:v>1.8350407628069568E-2</c:v>
                  </c:pt>
                  <c:pt idx="6">
                    <c:v>1.3458414429385064E-2</c:v>
                  </c:pt>
                </c:numCache>
              </c:numRef>
            </c:minus>
            <c:spPr>
              <a:noFill/>
              <a:ln w="15875" cap="flat" cmpd="sng" algn="ctr">
                <a:solidFill>
                  <a:schemeClr val="tx1"/>
                </a:solidFill>
                <a:round/>
              </a:ln>
              <a:effectLst/>
            </c:spPr>
          </c:errBars>
          <c:cat>
            <c:strRef>
              <c:f>Table38!$G$5:$G$11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Table38!$B$5:$B$11</c:f>
              <c:numCache>
                <c:formatCode>0%</c:formatCode>
                <c:ptCount val="7"/>
                <c:pt idx="0">
                  <c:v>0.14143086133988861</c:v>
                </c:pt>
                <c:pt idx="1">
                  <c:v>7.894394502162172E-2</c:v>
                </c:pt>
                <c:pt idx="2">
                  <c:v>0.22367637999198531</c:v>
                </c:pt>
                <c:pt idx="3">
                  <c:v>0.17523012327071111</c:v>
                </c:pt>
                <c:pt idx="4">
                  <c:v>0.12771617232778884</c:v>
                </c:pt>
                <c:pt idx="5">
                  <c:v>0.13750575681996255</c:v>
                </c:pt>
                <c:pt idx="6">
                  <c:v>6.8482980746801606E-2</c:v>
                </c:pt>
              </c:numCache>
            </c:numRef>
          </c:val>
        </c:ser>
        <c:ser>
          <c:idx val="2"/>
          <c:order val="1"/>
          <c:tx>
            <c:strRef>
              <c:f>Table38!$D$2</c:f>
              <c:strCache>
                <c:ptCount val="1"/>
                <c:pt idx="0">
                  <c:v>Female</c:v>
                </c:pt>
              </c:strCache>
            </c:strRef>
          </c:tx>
          <c:spPr>
            <a:solidFill>
              <a:srgbClr val="FFC0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Table38!$E$5:$E$11</c:f>
                <c:numCache>
                  <c:formatCode>General</c:formatCode>
                  <c:ptCount val="7"/>
                  <c:pt idx="0">
                    <c:v>1.6590935137608055E-2</c:v>
                  </c:pt>
                  <c:pt idx="1">
                    <c:v>1.155958116809225E-2</c:v>
                  </c:pt>
                  <c:pt idx="2">
                    <c:v>1.8730266270295948E-2</c:v>
                  </c:pt>
                  <c:pt idx="3">
                    <c:v>1.9125480419271548E-2</c:v>
                  </c:pt>
                  <c:pt idx="4">
                    <c:v>1.4126133280598301E-2</c:v>
                  </c:pt>
                  <c:pt idx="5">
                    <c:v>1.5754985815077456E-2</c:v>
                  </c:pt>
                  <c:pt idx="6">
                    <c:v>9.8590682915728617E-3</c:v>
                  </c:pt>
                </c:numCache>
              </c:numRef>
            </c:plus>
            <c:minus>
              <c:numRef>
                <c:f>Table38!$E$5:$E$11</c:f>
                <c:numCache>
                  <c:formatCode>General</c:formatCode>
                  <c:ptCount val="7"/>
                  <c:pt idx="0">
                    <c:v>1.6590935137608055E-2</c:v>
                  </c:pt>
                  <c:pt idx="1">
                    <c:v>1.155958116809225E-2</c:v>
                  </c:pt>
                  <c:pt idx="2">
                    <c:v>1.8730266270295948E-2</c:v>
                  </c:pt>
                  <c:pt idx="3">
                    <c:v>1.9125480419271548E-2</c:v>
                  </c:pt>
                  <c:pt idx="4">
                    <c:v>1.4126133280598301E-2</c:v>
                  </c:pt>
                  <c:pt idx="5">
                    <c:v>1.5754985815077456E-2</c:v>
                  </c:pt>
                  <c:pt idx="6">
                    <c:v>9.8590682915728617E-3</c:v>
                  </c:pt>
                </c:numCache>
              </c:numRef>
            </c:minus>
            <c:spPr>
              <a:noFill/>
              <a:ln w="15875" cap="flat" cmpd="sng" algn="ctr">
                <a:solidFill>
                  <a:schemeClr val="tx1"/>
                </a:solidFill>
                <a:round/>
              </a:ln>
              <a:effectLst/>
            </c:spPr>
          </c:errBars>
          <c:cat>
            <c:strRef>
              <c:f>Table38!$G$5:$G$11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Table38!$D$5:$D$11</c:f>
              <c:numCache>
                <c:formatCode>0%</c:formatCode>
                <c:ptCount val="7"/>
                <c:pt idx="0">
                  <c:v>0.13267650328373901</c:v>
                </c:pt>
                <c:pt idx="1">
                  <c:v>5.9389223315225372E-2</c:v>
                </c:pt>
                <c:pt idx="2">
                  <c:v>0.17853965841218294</c:v>
                </c:pt>
                <c:pt idx="3">
                  <c:v>0.18841986948941961</c:v>
                </c:pt>
                <c:pt idx="4">
                  <c:v>9.1860176753126743E-2</c:v>
                </c:pt>
                <c:pt idx="5">
                  <c:v>0.11759894091243897</c:v>
                </c:pt>
                <c:pt idx="6">
                  <c:v>4.2436296203990337E-2</c:v>
                </c:pt>
              </c:numCache>
            </c:numRef>
          </c:val>
        </c:ser>
        <c:dLbls>
          <c:dLblPos val="ctr"/>
          <c:showLegendKey val="0"/>
          <c:showVal val="1"/>
          <c:showCatName val="0"/>
          <c:showSerName val="0"/>
          <c:showPercent val="0"/>
          <c:showBubbleSize val="0"/>
        </c:dLbls>
        <c:gapWidth val="49"/>
        <c:overlap val="-5"/>
        <c:axId val="426857304"/>
        <c:axId val="426864360"/>
      </c:barChart>
      <c:catAx>
        <c:axId val="426857304"/>
        <c:scaling>
          <c:orientation val="minMax"/>
        </c:scaling>
        <c:delete val="0"/>
        <c:axPos val="b"/>
        <c:numFmt formatCode="General" sourceLinked="1"/>
        <c:majorTickMark val="none"/>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26864360"/>
        <c:crosses val="autoZero"/>
        <c:auto val="1"/>
        <c:lblAlgn val="ctr"/>
        <c:lblOffset val="100"/>
        <c:noMultiLvlLbl val="0"/>
      </c:catAx>
      <c:valAx>
        <c:axId val="426864360"/>
        <c:scaling>
          <c:orientation val="minMax"/>
          <c:max val="0.30000000000000004"/>
          <c:min val="0"/>
        </c:scaling>
        <c:delete val="1"/>
        <c:axPos val="l"/>
        <c:numFmt formatCode="0%" sourceLinked="1"/>
        <c:majorTickMark val="out"/>
        <c:minorTickMark val="none"/>
        <c:tickLblPos val="nextTo"/>
        <c:crossAx val="426857304"/>
        <c:crosses val="autoZero"/>
        <c:crossBetween val="between"/>
        <c:majorUnit val="0.1"/>
      </c:valAx>
      <c:spPr>
        <a:noFill/>
        <a:ln>
          <a:noFill/>
        </a:ln>
        <a:effectLst/>
      </c:spPr>
    </c:plotArea>
    <c:legend>
      <c:legendPos val="b"/>
      <c:layout>
        <c:manualLayout>
          <c:xMode val="edge"/>
          <c:yMode val="edge"/>
          <c:x val="0.67502799650043743"/>
          <c:y val="9.780037911927672E-2"/>
          <c:w val="0.26478105861767282"/>
          <c:h val="8.9331802274715655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numRef>
              <c:f>Table4!$A$6:$A$17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Table4!$G$6:$G$17</c:f>
              <c:numCache>
                <c:formatCode>0%</c:formatCode>
                <c:ptCount val="12"/>
                <c:pt idx="0">
                  <c:v>0.58974358974358976</c:v>
                </c:pt>
                <c:pt idx="1">
                  <c:v>0.6588235294117647</c:v>
                </c:pt>
                <c:pt idx="2">
                  <c:v>0.66129032258064513</c:v>
                </c:pt>
                <c:pt idx="3">
                  <c:v>0.64406779661016944</c:v>
                </c:pt>
                <c:pt idx="4">
                  <c:v>0.57627118644067798</c:v>
                </c:pt>
                <c:pt idx="5">
                  <c:v>0.64102564102564108</c:v>
                </c:pt>
                <c:pt idx="6">
                  <c:v>0.48529411764705882</c:v>
                </c:pt>
                <c:pt idx="7">
                  <c:v>0.65517241379310343</c:v>
                </c:pt>
                <c:pt idx="8">
                  <c:v>0.7321428571428571</c:v>
                </c:pt>
                <c:pt idx="9">
                  <c:v>0.47826086956521741</c:v>
                </c:pt>
                <c:pt idx="10">
                  <c:v>0.72499999999999998</c:v>
                </c:pt>
                <c:pt idx="11">
                  <c:v>0.63043478260869568</c:v>
                </c:pt>
              </c:numCache>
            </c:numRef>
          </c:val>
          <c:smooth val="0"/>
        </c:ser>
        <c:ser>
          <c:idx val="1"/>
          <c:order val="1"/>
          <c:spPr>
            <a:ln w="28575" cap="rnd">
              <a:solidFill>
                <a:srgbClr val="006400"/>
              </a:solidFill>
              <a:prstDash val="dash"/>
              <a:round/>
            </a:ln>
            <a:effectLst/>
          </c:spPr>
          <c:marker>
            <c:symbol val="none"/>
          </c:marker>
          <c:cat>
            <c:numRef>
              <c:f>Table4!$A$6:$A$17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Table4!$H$6:$H$17</c:f>
              <c:numCache>
                <c:formatCode>0%</c:formatCode>
                <c:ptCount val="12"/>
                <c:pt idx="0">
                  <c:v>0.61071428571428577</c:v>
                </c:pt>
                <c:pt idx="1">
                  <c:v>0.61071428571428577</c:v>
                </c:pt>
                <c:pt idx="2">
                  <c:v>0.61071428571428577</c:v>
                </c:pt>
                <c:pt idx="3">
                  <c:v>0.61071428571428577</c:v>
                </c:pt>
                <c:pt idx="4">
                  <c:v>0.61071428571428577</c:v>
                </c:pt>
                <c:pt idx="5">
                  <c:v>0.61071428571428577</c:v>
                </c:pt>
                <c:pt idx="6">
                  <c:v>0.61071428571428577</c:v>
                </c:pt>
                <c:pt idx="7">
                  <c:v>0.61071428571428577</c:v>
                </c:pt>
                <c:pt idx="8">
                  <c:v>0.61071428571428577</c:v>
                </c:pt>
                <c:pt idx="9">
                  <c:v>0.61071428571428577</c:v>
                </c:pt>
                <c:pt idx="10">
                  <c:v>0.61071428571428577</c:v>
                </c:pt>
                <c:pt idx="11">
                  <c:v>0.61071428571428577</c:v>
                </c:pt>
              </c:numCache>
            </c:numRef>
          </c:val>
          <c:smooth val="0"/>
        </c:ser>
        <c:dLbls>
          <c:showLegendKey val="0"/>
          <c:showVal val="0"/>
          <c:showCatName val="0"/>
          <c:showSerName val="0"/>
          <c:showPercent val="0"/>
          <c:showBubbleSize val="0"/>
        </c:dLbls>
        <c:smooth val="0"/>
        <c:axId val="423119976"/>
        <c:axId val="423114096"/>
      </c:lineChart>
      <c:catAx>
        <c:axId val="4231199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4096"/>
        <c:crosses val="autoZero"/>
        <c:auto val="1"/>
        <c:lblAlgn val="ctr"/>
        <c:lblOffset val="100"/>
        <c:noMultiLvlLbl val="0"/>
      </c:catAx>
      <c:valAx>
        <c:axId val="423114096"/>
        <c:scaling>
          <c:orientation val="minMax"/>
          <c:min val="0.4"/>
        </c:scaling>
        <c:delete val="0"/>
        <c:axPos val="l"/>
        <c:numFmt formatCode="0%" sourceLinked="1"/>
        <c:majorTickMark val="out"/>
        <c:minorTickMark val="none"/>
        <c:tickLblPos val="nextTo"/>
        <c:spPr>
          <a:noFill/>
          <a:ln>
            <a:solidFill>
              <a:srgbClr val="2F558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9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Table4!$A$26:$A$33</c:f>
              <c:strCache>
                <c:ptCount val="8"/>
                <c:pt idx="0">
                  <c:v>2008-2012</c:v>
                </c:pt>
                <c:pt idx="1">
                  <c:v>2009-2013</c:v>
                </c:pt>
                <c:pt idx="2">
                  <c:v>2010-2014</c:v>
                </c:pt>
                <c:pt idx="3">
                  <c:v>2011-2015</c:v>
                </c:pt>
                <c:pt idx="4">
                  <c:v>2012-2016</c:v>
                </c:pt>
                <c:pt idx="5">
                  <c:v>2013-2017</c:v>
                </c:pt>
                <c:pt idx="6">
                  <c:v>2014-2018</c:v>
                </c:pt>
                <c:pt idx="7">
                  <c:v>2015-2019</c:v>
                </c:pt>
              </c:strCache>
            </c:strRef>
          </c:cat>
          <c:val>
            <c:numRef>
              <c:f>Table4!$G$26:$G$33</c:f>
              <c:numCache>
                <c:formatCode>0%</c:formatCode>
                <c:ptCount val="8"/>
                <c:pt idx="0">
                  <c:v>0.62682215743440239</c:v>
                </c:pt>
                <c:pt idx="1">
                  <c:v>0.63815789473684204</c:v>
                </c:pt>
                <c:pt idx="2">
                  <c:v>0.59581881533101055</c:v>
                </c:pt>
                <c:pt idx="3">
                  <c:v>0.59363957597173145</c:v>
                </c:pt>
                <c:pt idx="4">
                  <c:v>0.61071428571428577</c:v>
                </c:pt>
                <c:pt idx="5">
                  <c:v>0.5955056179775281</c:v>
                </c:pt>
                <c:pt idx="6">
                  <c:v>0.60820895522388063</c:v>
                </c:pt>
                <c:pt idx="7">
                  <c:v>0.64634146341463417</c:v>
                </c:pt>
              </c:numCache>
            </c:numRef>
          </c:val>
          <c:smooth val="0"/>
        </c:ser>
        <c:ser>
          <c:idx val="1"/>
          <c:order val="1"/>
          <c:spPr>
            <a:ln w="28575" cap="rnd">
              <a:solidFill>
                <a:srgbClr val="006400"/>
              </a:solidFill>
              <a:prstDash val="dash"/>
              <a:round/>
            </a:ln>
            <a:effectLst/>
          </c:spPr>
          <c:marker>
            <c:symbol val="none"/>
          </c:marker>
          <c:cat>
            <c:strRef>
              <c:f>Table4!$A$26:$A$33</c:f>
              <c:strCache>
                <c:ptCount val="8"/>
                <c:pt idx="0">
                  <c:v>2008-2012</c:v>
                </c:pt>
                <c:pt idx="1">
                  <c:v>2009-2013</c:v>
                </c:pt>
                <c:pt idx="2">
                  <c:v>2010-2014</c:v>
                </c:pt>
                <c:pt idx="3">
                  <c:v>2011-2015</c:v>
                </c:pt>
                <c:pt idx="4">
                  <c:v>2012-2016</c:v>
                </c:pt>
                <c:pt idx="5">
                  <c:v>2013-2017</c:v>
                </c:pt>
                <c:pt idx="6">
                  <c:v>2014-2018</c:v>
                </c:pt>
                <c:pt idx="7">
                  <c:v>2015-2019</c:v>
                </c:pt>
              </c:strCache>
            </c:strRef>
          </c:cat>
          <c:val>
            <c:numRef>
              <c:f>Table4!$H$26:$H$33</c:f>
              <c:numCache>
                <c:formatCode>0%</c:formatCode>
                <c:ptCount val="8"/>
                <c:pt idx="0">
                  <c:v>0.61071428571428577</c:v>
                </c:pt>
                <c:pt idx="1">
                  <c:v>0.61071428571428577</c:v>
                </c:pt>
                <c:pt idx="2">
                  <c:v>0.61071428571428577</c:v>
                </c:pt>
                <c:pt idx="3">
                  <c:v>0.61071428571428577</c:v>
                </c:pt>
                <c:pt idx="4">
                  <c:v>0.61071428571428577</c:v>
                </c:pt>
                <c:pt idx="5">
                  <c:v>0.61071428571428577</c:v>
                </c:pt>
                <c:pt idx="6">
                  <c:v>0.61071428571428577</c:v>
                </c:pt>
                <c:pt idx="7">
                  <c:v>0.61071428571428577</c:v>
                </c:pt>
              </c:numCache>
            </c:numRef>
          </c:val>
          <c:smooth val="0"/>
        </c:ser>
        <c:dLbls>
          <c:showLegendKey val="0"/>
          <c:showVal val="0"/>
          <c:showCatName val="0"/>
          <c:showSerName val="0"/>
          <c:showPercent val="0"/>
          <c:showBubbleSize val="0"/>
        </c:dLbls>
        <c:smooth val="0"/>
        <c:axId val="423114880"/>
        <c:axId val="423116840"/>
      </c:lineChart>
      <c:catAx>
        <c:axId val="423114880"/>
        <c:scaling>
          <c:orientation val="minMax"/>
        </c:scaling>
        <c:delete val="0"/>
        <c:axPos val="b"/>
        <c:numFmt formatCode="General" sourceLinked="1"/>
        <c:majorTickMark val="out"/>
        <c:minorTickMark val="none"/>
        <c:tickLblPos val="nextTo"/>
        <c:spPr>
          <a:noFill/>
          <a:ln w="9525" cap="flat" cmpd="sng" algn="ctr">
            <a:solidFill>
              <a:srgbClr val="40404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6840"/>
        <c:crosses val="autoZero"/>
        <c:auto val="1"/>
        <c:lblAlgn val="ctr"/>
        <c:lblOffset val="100"/>
        <c:noMultiLvlLbl val="0"/>
      </c:catAx>
      <c:valAx>
        <c:axId val="423116840"/>
        <c:scaling>
          <c:orientation val="minMax"/>
        </c:scaling>
        <c:delete val="0"/>
        <c:axPos val="l"/>
        <c:numFmt formatCode="0%" sourceLinked="1"/>
        <c:majorTickMark val="out"/>
        <c:minorTickMark val="none"/>
        <c:tickLblPos val="nextTo"/>
        <c:spPr>
          <a:noFill/>
          <a:ln>
            <a:solidFill>
              <a:srgbClr val="40404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4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numRef>
              <c:f>Table5!$A$6:$A$17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Table5!$F$6:$F$17</c:f>
              <c:numCache>
                <c:formatCode>0%</c:formatCode>
                <c:ptCount val="12"/>
                <c:pt idx="0">
                  <c:v>0.58695652173913049</c:v>
                </c:pt>
                <c:pt idx="1">
                  <c:v>0.8571428571428571</c:v>
                </c:pt>
                <c:pt idx="2">
                  <c:v>0.78048780487804881</c:v>
                </c:pt>
                <c:pt idx="3">
                  <c:v>0.71052631578947367</c:v>
                </c:pt>
                <c:pt idx="4">
                  <c:v>0.70588235294117652</c:v>
                </c:pt>
                <c:pt idx="5">
                  <c:v>0.84</c:v>
                </c:pt>
                <c:pt idx="6">
                  <c:v>0.84848484848484851</c:v>
                </c:pt>
                <c:pt idx="7">
                  <c:v>0.84210526315789469</c:v>
                </c:pt>
                <c:pt idx="8">
                  <c:v>0.80487804878048785</c:v>
                </c:pt>
                <c:pt idx="9">
                  <c:v>0.68181818181818177</c:v>
                </c:pt>
                <c:pt idx="10">
                  <c:v>0.93103448275862066</c:v>
                </c:pt>
                <c:pt idx="11">
                  <c:v>0.75862068965517238</c:v>
                </c:pt>
              </c:numCache>
            </c:numRef>
          </c:val>
          <c:smooth val="0"/>
        </c:ser>
        <c:ser>
          <c:idx val="2"/>
          <c:order val="1"/>
          <c:spPr>
            <a:ln w="28575" cap="rnd">
              <a:solidFill>
                <a:srgbClr val="006400"/>
              </a:solidFill>
              <a:prstDash val="dash"/>
              <a:round/>
            </a:ln>
            <a:effectLst/>
          </c:spPr>
          <c:marker>
            <c:symbol val="none"/>
          </c:marker>
          <c:cat>
            <c:numRef>
              <c:f>Table5!$A$6:$A$17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Table5!$H$6:$H$17</c:f>
              <c:numCache>
                <c:formatCode>0%</c:formatCode>
                <c:ptCount val="12"/>
                <c:pt idx="0">
                  <c:v>0.80701754385964908</c:v>
                </c:pt>
                <c:pt idx="1">
                  <c:v>0.80701754385964908</c:v>
                </c:pt>
                <c:pt idx="2">
                  <c:v>0.80701754385964908</c:v>
                </c:pt>
                <c:pt idx="3">
                  <c:v>0.80701754385964908</c:v>
                </c:pt>
                <c:pt idx="4">
                  <c:v>0.80701754385964908</c:v>
                </c:pt>
                <c:pt idx="5">
                  <c:v>0.80701754385964908</c:v>
                </c:pt>
                <c:pt idx="6">
                  <c:v>0.80701754385964908</c:v>
                </c:pt>
                <c:pt idx="7">
                  <c:v>0.80701754385964908</c:v>
                </c:pt>
                <c:pt idx="8">
                  <c:v>0.80701754385964908</c:v>
                </c:pt>
                <c:pt idx="9">
                  <c:v>0.80701754385964908</c:v>
                </c:pt>
                <c:pt idx="10">
                  <c:v>0.80701754385964908</c:v>
                </c:pt>
                <c:pt idx="11">
                  <c:v>0.80701754385964908</c:v>
                </c:pt>
              </c:numCache>
            </c:numRef>
          </c:val>
          <c:smooth val="0"/>
        </c:ser>
        <c:dLbls>
          <c:showLegendKey val="0"/>
          <c:showVal val="0"/>
          <c:showCatName val="0"/>
          <c:showSerName val="0"/>
          <c:showPercent val="0"/>
          <c:showBubbleSize val="0"/>
        </c:dLbls>
        <c:smooth val="0"/>
        <c:axId val="423117232"/>
        <c:axId val="423115272"/>
      </c:lineChart>
      <c:catAx>
        <c:axId val="423117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5272"/>
        <c:crosses val="autoZero"/>
        <c:auto val="1"/>
        <c:lblAlgn val="ctr"/>
        <c:lblOffset val="100"/>
        <c:noMultiLvlLbl val="0"/>
      </c:catAx>
      <c:valAx>
        <c:axId val="423115272"/>
        <c:scaling>
          <c:orientation val="minMax"/>
          <c:min val="0.4"/>
        </c:scaling>
        <c:delete val="0"/>
        <c:axPos val="l"/>
        <c:numFmt formatCode="0%" sourceLinked="1"/>
        <c:majorTickMark val="in"/>
        <c:minorTickMark val="none"/>
        <c:tickLblPos val="nextTo"/>
        <c:spPr>
          <a:noFill/>
          <a:ln>
            <a:solidFill>
              <a:srgbClr val="0064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7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strRef>
              <c:f>Table5!$A$27:$A$34</c:f>
              <c:strCache>
                <c:ptCount val="8"/>
                <c:pt idx="0">
                  <c:v>2008-2012</c:v>
                </c:pt>
                <c:pt idx="1">
                  <c:v>2009-2013</c:v>
                </c:pt>
                <c:pt idx="2">
                  <c:v>2010-2014</c:v>
                </c:pt>
                <c:pt idx="3">
                  <c:v>2011-2015</c:v>
                </c:pt>
                <c:pt idx="4">
                  <c:v>2012-2016</c:v>
                </c:pt>
                <c:pt idx="5">
                  <c:v>2013-2017</c:v>
                </c:pt>
                <c:pt idx="6">
                  <c:v>2014-2018</c:v>
                </c:pt>
                <c:pt idx="7">
                  <c:v>2015-2019</c:v>
                </c:pt>
              </c:strCache>
            </c:strRef>
          </c:cat>
          <c:val>
            <c:numRef>
              <c:f>Table5!$F$27:$F$34</c:f>
              <c:numCache>
                <c:formatCode>0%</c:formatCode>
                <c:ptCount val="8"/>
                <c:pt idx="0">
                  <c:v>0.73488372093023258</c:v>
                </c:pt>
                <c:pt idx="1">
                  <c:v>0.78350515463917525</c:v>
                </c:pt>
                <c:pt idx="2">
                  <c:v>0.77192982456140335</c:v>
                </c:pt>
                <c:pt idx="3">
                  <c:v>0.78571428571428559</c:v>
                </c:pt>
                <c:pt idx="4">
                  <c:v>0.80701754385964908</c:v>
                </c:pt>
                <c:pt idx="5">
                  <c:v>0.81132075471698117</c:v>
                </c:pt>
                <c:pt idx="6">
                  <c:v>0.82822085889570551</c:v>
                </c:pt>
                <c:pt idx="7">
                  <c:v>0.81132075471698117</c:v>
                </c:pt>
              </c:numCache>
            </c:numRef>
          </c:val>
          <c:smooth val="0"/>
        </c:ser>
        <c:ser>
          <c:idx val="2"/>
          <c:order val="1"/>
          <c:spPr>
            <a:ln w="28575" cap="rnd">
              <a:solidFill>
                <a:srgbClr val="006400"/>
              </a:solidFill>
              <a:prstDash val="dash"/>
              <a:round/>
            </a:ln>
            <a:effectLst/>
          </c:spPr>
          <c:marker>
            <c:symbol val="none"/>
          </c:marker>
          <c:cat>
            <c:strRef>
              <c:f>Table5!$A$27:$A$34</c:f>
              <c:strCache>
                <c:ptCount val="8"/>
                <c:pt idx="0">
                  <c:v>2008-2012</c:v>
                </c:pt>
                <c:pt idx="1">
                  <c:v>2009-2013</c:v>
                </c:pt>
                <c:pt idx="2">
                  <c:v>2010-2014</c:v>
                </c:pt>
                <c:pt idx="3">
                  <c:v>2011-2015</c:v>
                </c:pt>
                <c:pt idx="4">
                  <c:v>2012-2016</c:v>
                </c:pt>
                <c:pt idx="5">
                  <c:v>2013-2017</c:v>
                </c:pt>
                <c:pt idx="6">
                  <c:v>2014-2018</c:v>
                </c:pt>
                <c:pt idx="7">
                  <c:v>2015-2019</c:v>
                </c:pt>
              </c:strCache>
            </c:strRef>
          </c:cat>
          <c:val>
            <c:numRef>
              <c:f>Table5!$H$27:$H$34</c:f>
              <c:numCache>
                <c:formatCode>0%</c:formatCode>
                <c:ptCount val="8"/>
                <c:pt idx="0">
                  <c:v>0.80701754385964908</c:v>
                </c:pt>
                <c:pt idx="1">
                  <c:v>0.80701754385964908</c:v>
                </c:pt>
                <c:pt idx="2">
                  <c:v>0.80701754385964908</c:v>
                </c:pt>
                <c:pt idx="3">
                  <c:v>0.80701754385964908</c:v>
                </c:pt>
                <c:pt idx="4">
                  <c:v>0.80701754385964908</c:v>
                </c:pt>
                <c:pt idx="5">
                  <c:v>0.80701754385964908</c:v>
                </c:pt>
                <c:pt idx="6">
                  <c:v>0.80701754385964908</c:v>
                </c:pt>
                <c:pt idx="7">
                  <c:v>0.80701754385964908</c:v>
                </c:pt>
              </c:numCache>
            </c:numRef>
          </c:val>
          <c:smooth val="0"/>
        </c:ser>
        <c:dLbls>
          <c:showLegendKey val="0"/>
          <c:showVal val="0"/>
          <c:showCatName val="0"/>
          <c:showSerName val="0"/>
          <c:showPercent val="0"/>
          <c:showBubbleSize val="0"/>
        </c:dLbls>
        <c:smooth val="0"/>
        <c:axId val="423117624"/>
        <c:axId val="423119584"/>
      </c:lineChart>
      <c:catAx>
        <c:axId val="4231176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9584"/>
        <c:crosses val="autoZero"/>
        <c:auto val="1"/>
        <c:lblAlgn val="ctr"/>
        <c:lblOffset val="100"/>
        <c:noMultiLvlLbl val="0"/>
      </c:catAx>
      <c:valAx>
        <c:axId val="423119584"/>
        <c:scaling>
          <c:orientation val="minMax"/>
          <c:min val="0.65000000000000013"/>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7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rgbClr val="2F5580"/>
              </a:solidFill>
              <a:round/>
            </a:ln>
            <a:effectLst/>
          </c:spPr>
          <c:marker>
            <c:symbol val="none"/>
          </c:marker>
          <c:cat>
            <c:numRef>
              <c:f>Table6!$A$5:$A$16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Table6!$E$5:$E$16</c:f>
              <c:numCache>
                <c:formatCode>0%</c:formatCode>
                <c:ptCount val="12"/>
                <c:pt idx="0">
                  <c:v>0.70769230769230773</c:v>
                </c:pt>
                <c:pt idx="1">
                  <c:v>0.77777777777777779</c:v>
                </c:pt>
                <c:pt idx="2">
                  <c:v>0.69491525423728817</c:v>
                </c:pt>
                <c:pt idx="3">
                  <c:v>0.74509803921568629</c:v>
                </c:pt>
                <c:pt idx="4">
                  <c:v>0.66666666666666663</c:v>
                </c:pt>
                <c:pt idx="5">
                  <c:v>0.67567567567567566</c:v>
                </c:pt>
                <c:pt idx="6">
                  <c:v>0.7857142857142857</c:v>
                </c:pt>
                <c:pt idx="7">
                  <c:v>0.80851063829787229</c:v>
                </c:pt>
                <c:pt idx="8">
                  <c:v>0.7592592592592593</c:v>
                </c:pt>
                <c:pt idx="9">
                  <c:v>0.75862068965517238</c:v>
                </c:pt>
                <c:pt idx="10">
                  <c:v>0.69047619047619047</c:v>
                </c:pt>
                <c:pt idx="11">
                  <c:v>0.74358974358974361</c:v>
                </c:pt>
              </c:numCache>
            </c:numRef>
          </c:val>
          <c:smooth val="0"/>
        </c:ser>
        <c:ser>
          <c:idx val="2"/>
          <c:order val="1"/>
          <c:spPr>
            <a:ln w="28575" cap="rnd">
              <a:solidFill>
                <a:srgbClr val="006400"/>
              </a:solidFill>
              <a:prstDash val="dash"/>
              <a:round/>
            </a:ln>
            <a:effectLst/>
          </c:spPr>
          <c:marker>
            <c:symbol val="none"/>
          </c:marker>
          <c:cat>
            <c:numRef>
              <c:f>Table6!$A$5:$A$16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Table6!$G$5:$G$16</c:f>
              <c:numCache>
                <c:formatCode>0%</c:formatCode>
                <c:ptCount val="12"/>
                <c:pt idx="0">
                  <c:v>0.74025974025974028</c:v>
                </c:pt>
                <c:pt idx="1">
                  <c:v>0.74025974025974028</c:v>
                </c:pt>
                <c:pt idx="2">
                  <c:v>0.74025974025974028</c:v>
                </c:pt>
                <c:pt idx="3">
                  <c:v>0.74025974025974028</c:v>
                </c:pt>
                <c:pt idx="4">
                  <c:v>0.74025974025974028</c:v>
                </c:pt>
                <c:pt idx="5">
                  <c:v>0.74025974025974028</c:v>
                </c:pt>
                <c:pt idx="6">
                  <c:v>0.74025974025974028</c:v>
                </c:pt>
                <c:pt idx="7">
                  <c:v>0.74025974025974028</c:v>
                </c:pt>
                <c:pt idx="8">
                  <c:v>0.74025974025974028</c:v>
                </c:pt>
                <c:pt idx="9">
                  <c:v>0.74025974025974028</c:v>
                </c:pt>
                <c:pt idx="10">
                  <c:v>0.74025974025974028</c:v>
                </c:pt>
                <c:pt idx="11">
                  <c:v>0.74025974025974028</c:v>
                </c:pt>
              </c:numCache>
            </c:numRef>
          </c:val>
          <c:smooth val="0"/>
        </c:ser>
        <c:dLbls>
          <c:showLegendKey val="0"/>
          <c:showVal val="0"/>
          <c:showCatName val="0"/>
          <c:showSerName val="0"/>
          <c:showPercent val="0"/>
          <c:showBubbleSize val="0"/>
        </c:dLbls>
        <c:smooth val="0"/>
        <c:axId val="423116448"/>
        <c:axId val="423121152"/>
      </c:lineChart>
      <c:catAx>
        <c:axId val="4231164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21152"/>
        <c:crosses val="autoZero"/>
        <c:auto val="1"/>
        <c:lblAlgn val="ctr"/>
        <c:lblOffset val="100"/>
        <c:noMultiLvlLbl val="0"/>
      </c:catAx>
      <c:valAx>
        <c:axId val="423121152"/>
        <c:scaling>
          <c:orientation val="minMax"/>
          <c:min val="0.4"/>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3116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xdr:colOff>
      <xdr:row>0</xdr:row>
      <xdr:rowOff>1</xdr:rowOff>
    </xdr:from>
    <xdr:to>
      <xdr:col>12</xdr:col>
      <xdr:colOff>464661</xdr:colOff>
      <xdr:row>59</xdr:row>
      <xdr:rowOff>152400</xdr:rowOff>
    </xdr:to>
    <xdr:pic>
      <xdr:nvPicPr>
        <xdr:cNvPr id="4" name="Picture 3" descr="Graduated Driving Licensing (GDL) Monitoring Report, 2019&#10;Analysis, Statistics and Research Branch&#10;Department for Infrastructure&#10;Clarence Court&#10;10-18 Adelaide Street&#10;Belfast&#10;Contact: Jonathan Irwin&#10;Tel: 028 90 356 270&#10;Published March 2021" title="Cover"/>
        <xdr:cNvPicPr>
          <a:picLocks noChangeAspect="1"/>
        </xdr:cNvPicPr>
      </xdr:nvPicPr>
      <xdr:blipFill>
        <a:blip xmlns:r="http://schemas.openxmlformats.org/officeDocument/2006/relationships" r:embed="rId1"/>
        <a:stretch>
          <a:fillRect/>
        </a:stretch>
      </xdr:blipFill>
      <xdr:spPr>
        <a:xfrm>
          <a:off x="3" y="1"/>
          <a:ext cx="7779858" cy="1101724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0.09826</cdr:x>
      <cdr:y>0.08417</cdr:y>
    </cdr:from>
    <cdr:to>
      <cdr:x>0.96792</cdr:x>
      <cdr:y>0.18025</cdr:y>
    </cdr:to>
    <cdr:sp macro="" textlink="">
      <cdr:nvSpPr>
        <cdr:cNvPr id="2" name="TextBox 1"/>
        <cdr:cNvSpPr txBox="1"/>
      </cdr:nvSpPr>
      <cdr:spPr>
        <a:xfrm xmlns:a="http://schemas.openxmlformats.org/drawingml/2006/main">
          <a:off x="451320" y="241696"/>
          <a:ext cx="3994276" cy="2758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GB" sz="900" b="1">
              <a:effectLst/>
              <a:latin typeface="+mn-lt"/>
              <a:ea typeface="+mn-ea"/>
              <a:cs typeface="+mn-cs"/>
            </a:rPr>
            <a:t>Proportion of passenger KSIs injured travelling with a driver aged 17 to 23 that were aged 14 to 20</a:t>
          </a:r>
          <a:endParaRPr lang="en-GB" sz="900">
            <a:effectLst/>
          </a:endParaRPr>
        </a:p>
      </cdr:txBody>
    </cdr:sp>
  </cdr:relSizeAnchor>
  <cdr:relSizeAnchor xmlns:cdr="http://schemas.openxmlformats.org/drawingml/2006/chartDrawing">
    <cdr:from>
      <cdr:x>0</cdr:x>
      <cdr:y>0.45713</cdr:y>
    </cdr:from>
    <cdr:to>
      <cdr:x>0.36042</cdr:x>
      <cdr:y>0.56278</cdr:y>
    </cdr:to>
    <cdr:sp macro="" textlink="">
      <cdr:nvSpPr>
        <cdr:cNvPr id="4" name="TextBox 1"/>
        <cdr:cNvSpPr txBox="1"/>
      </cdr:nvSpPr>
      <cdr:spPr>
        <a:xfrm xmlns:a="http://schemas.openxmlformats.org/drawingml/2006/main">
          <a:off x="0" y="1343384"/>
          <a:ext cx="1636531" cy="310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(61%)</a:t>
          </a: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19050</xdr:colOff>
      <xdr:row>1</xdr:row>
      <xdr:rowOff>184150</xdr:rowOff>
    </xdr:from>
    <xdr:to>
      <xdr:col>15</xdr:col>
      <xdr:colOff>323850</xdr:colOff>
      <xdr:row>17</xdr:row>
      <xdr:rowOff>47625</xdr:rowOff>
    </xdr:to>
    <xdr:graphicFrame macro="">
      <xdr:nvGraphicFramePr>
        <xdr:cNvPr id="2" name="Chart 1" descr="Proportion of passenger aged 14 to 20 KSIs injured travelling with a driver aged 17 to 23 that occurred on rural roads &#10;" title="Chart for tabl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25400</xdr:colOff>
      <xdr:row>23</xdr:row>
      <xdr:rowOff>9525</xdr:rowOff>
    </xdr:from>
    <xdr:to>
      <xdr:col>15</xdr:col>
      <xdr:colOff>330200</xdr:colOff>
      <xdr:row>38</xdr:row>
      <xdr:rowOff>57150</xdr:rowOff>
    </xdr:to>
    <xdr:graphicFrame macro="">
      <xdr:nvGraphicFramePr>
        <xdr:cNvPr id="3" name="Chart 2" descr="Proportion of passenger aged 14 to 20 KSIs injured travelling with a driver aged 17 to 23 that occurred on rural roads &#10;" title="Chart for table 5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0.09444</cdr:x>
      <cdr:y>0.62616</cdr:y>
    </cdr:from>
    <cdr:to>
      <cdr:x>0.95814</cdr:x>
      <cdr:y>0.72247</cdr:y>
    </cdr:to>
    <cdr:sp macro="" textlink="">
      <cdr:nvSpPr>
        <cdr:cNvPr id="3" name="TextBox 1"/>
        <cdr:cNvSpPr txBox="1"/>
      </cdr:nvSpPr>
      <cdr:spPr>
        <a:xfrm xmlns:a="http://schemas.openxmlformats.org/drawingml/2006/main">
          <a:off x="431800" y="1717675"/>
          <a:ext cx="3948797" cy="264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Proportion of passenger aged 14 to 20 KSIs </a:t>
          </a:r>
          <a:r>
            <a:rPr lang="en-GB" sz="900" b="1">
              <a:effectLst/>
              <a:latin typeface="+mn-lt"/>
              <a:ea typeface="+mn-ea"/>
              <a:cs typeface="+mn-cs"/>
            </a:rPr>
            <a:t>injured travelling with a driver aged 17 to 23 that occurred on</a:t>
          </a:r>
          <a:r>
            <a:rPr lang="en-GB" sz="900" b="1" baseline="0">
              <a:effectLst/>
              <a:latin typeface="+mn-lt"/>
              <a:ea typeface="+mn-ea"/>
              <a:cs typeface="+mn-cs"/>
            </a:rPr>
            <a:t> rural roads </a:t>
          </a:r>
          <a:endParaRPr lang="en-GB" sz="900">
            <a:effectLst/>
          </a:endParaRPr>
        </a:p>
      </cdr:txBody>
    </cdr:sp>
  </cdr:relSizeAnchor>
  <cdr:relSizeAnchor xmlns:cdr="http://schemas.openxmlformats.org/drawingml/2006/chartDrawing">
    <cdr:from>
      <cdr:x>0.14792</cdr:x>
      <cdr:y>0.25421</cdr:y>
    </cdr:from>
    <cdr:to>
      <cdr:x>0.50587</cdr:x>
      <cdr:y>0.36012</cdr:y>
    </cdr:to>
    <cdr:sp macro="" textlink="">
      <cdr:nvSpPr>
        <cdr:cNvPr id="4" name="TextBox 1"/>
        <cdr:cNvSpPr txBox="1"/>
      </cdr:nvSpPr>
      <cdr:spPr>
        <a:xfrm xmlns:a="http://schemas.openxmlformats.org/drawingml/2006/main">
          <a:off x="676270" y="719142"/>
          <a:ext cx="1636547" cy="2996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(81%)</a:t>
          </a:r>
        </a:p>
      </cdr:txBody>
    </cdr:sp>
  </cdr:relSizeAnchor>
</c:userShapes>
</file>

<file path=xl/drawings/drawing13.xml><?xml version="1.0" encoding="utf-8"?>
<c:userShapes xmlns:c="http://schemas.openxmlformats.org/drawingml/2006/chart">
  <cdr:relSizeAnchor xmlns:cdr="http://schemas.openxmlformats.org/drawingml/2006/chartDrawing">
    <cdr:from>
      <cdr:x>0.11944</cdr:x>
      <cdr:y>0.5706</cdr:y>
    </cdr:from>
    <cdr:to>
      <cdr:x>0.98314</cdr:x>
      <cdr:y>0.66692</cdr:y>
    </cdr:to>
    <cdr:sp macro="" textlink="">
      <cdr:nvSpPr>
        <cdr:cNvPr id="3" name="TextBox 1"/>
        <cdr:cNvSpPr txBox="1"/>
      </cdr:nvSpPr>
      <cdr:spPr>
        <a:xfrm xmlns:a="http://schemas.openxmlformats.org/drawingml/2006/main">
          <a:off x="546100" y="1565275"/>
          <a:ext cx="3948797" cy="264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Proportion of passenger aged 14 to 20 KSIs </a:t>
          </a:r>
          <a:r>
            <a:rPr lang="en-GB" sz="900" b="1">
              <a:effectLst/>
              <a:latin typeface="+mn-lt"/>
              <a:ea typeface="+mn-ea"/>
              <a:cs typeface="+mn-cs"/>
            </a:rPr>
            <a:t>injured travelling with a driver aged 17 to 23 that occurred on</a:t>
          </a:r>
          <a:r>
            <a:rPr lang="en-GB" sz="900" b="1" baseline="0">
              <a:effectLst/>
              <a:latin typeface="+mn-lt"/>
              <a:ea typeface="+mn-ea"/>
              <a:cs typeface="+mn-cs"/>
            </a:rPr>
            <a:t> rural roads </a:t>
          </a:r>
          <a:endParaRPr lang="en-GB" sz="900">
            <a:effectLst/>
          </a:endParaRPr>
        </a:p>
      </cdr:txBody>
    </cdr:sp>
  </cdr:relSizeAnchor>
  <cdr:relSizeAnchor xmlns:cdr="http://schemas.openxmlformats.org/drawingml/2006/chartDrawing">
    <cdr:from>
      <cdr:x>0.04444</cdr:x>
      <cdr:y>0.16173</cdr:y>
    </cdr:from>
    <cdr:to>
      <cdr:x>0.40238</cdr:x>
      <cdr:y>0.26764</cdr:y>
    </cdr:to>
    <cdr:sp macro="" textlink="">
      <cdr:nvSpPr>
        <cdr:cNvPr id="4" name="TextBox 1"/>
        <cdr:cNvSpPr txBox="1"/>
      </cdr:nvSpPr>
      <cdr:spPr>
        <a:xfrm xmlns:a="http://schemas.openxmlformats.org/drawingml/2006/main">
          <a:off x="203195" y="474478"/>
          <a:ext cx="1636502" cy="3107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(81%)</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73025</xdr:colOff>
      <xdr:row>2</xdr:row>
      <xdr:rowOff>104775</xdr:rowOff>
    </xdr:from>
    <xdr:to>
      <xdr:col>14</xdr:col>
      <xdr:colOff>377825</xdr:colOff>
      <xdr:row>12</xdr:row>
      <xdr:rowOff>136525</xdr:rowOff>
    </xdr:to>
    <xdr:graphicFrame macro="">
      <xdr:nvGraphicFramePr>
        <xdr:cNvPr id="2" name="Chart 1" descr="% passengers injured while travelling with a young driver aged 17 to 23, that were aged 14 to 20" title="Chart for tabl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88900</xdr:colOff>
      <xdr:row>22</xdr:row>
      <xdr:rowOff>69850</xdr:rowOff>
    </xdr:from>
    <xdr:to>
      <xdr:col>14</xdr:col>
      <xdr:colOff>393700</xdr:colOff>
      <xdr:row>33</xdr:row>
      <xdr:rowOff>98424</xdr:rowOff>
    </xdr:to>
    <xdr:graphicFrame macro="">
      <xdr:nvGraphicFramePr>
        <xdr:cNvPr id="3" name="Chart 2" descr="% passengers injured while travelling with a young driver aged 17 to 23, that were aged 14 to 20&#10;" title="Chart for table 6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0.45278</cdr:x>
      <cdr:y>0.25143</cdr:y>
    </cdr:from>
    <cdr:to>
      <cdr:x>0.81073</cdr:x>
      <cdr:y>0.35734</cdr:y>
    </cdr:to>
    <cdr:sp macro="" textlink="">
      <cdr:nvSpPr>
        <cdr:cNvPr id="2" name="TextBox 1"/>
        <cdr:cNvSpPr txBox="1"/>
      </cdr:nvSpPr>
      <cdr:spPr>
        <a:xfrm xmlns:a="http://schemas.openxmlformats.org/drawingml/2006/main">
          <a:off x="2070095" y="683338"/>
          <a:ext cx="1636547" cy="2878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(74%)</a:t>
          </a:r>
        </a:p>
      </cdr:txBody>
    </cdr:sp>
  </cdr:relSizeAnchor>
  <cdr:relSizeAnchor xmlns:cdr="http://schemas.openxmlformats.org/drawingml/2006/chartDrawing">
    <cdr:from>
      <cdr:x>0.06041</cdr:x>
      <cdr:y>0.41767</cdr:y>
    </cdr:from>
    <cdr:to>
      <cdr:x>0.92411</cdr:x>
      <cdr:y>0.51399</cdr:y>
    </cdr:to>
    <cdr:sp macro="" textlink="">
      <cdr:nvSpPr>
        <cdr:cNvPr id="3" name="TextBox 1" descr="% passengers injured while travelling with a young driver aged 17 to 23, that were aged 14 to 20&#10;" title="Chart for table 6"/>
        <cdr:cNvSpPr txBox="1"/>
      </cdr:nvSpPr>
      <cdr:spPr>
        <a:xfrm xmlns:a="http://schemas.openxmlformats.org/drawingml/2006/main">
          <a:off x="276205" y="1135134"/>
          <a:ext cx="3948836" cy="261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passengers injured while travelling with a young driver aged 17 to 23, that were</a:t>
          </a:r>
          <a:r>
            <a:rPr lang="en-GB" sz="900" b="1" baseline="0">
              <a:latin typeface="+mn-lt"/>
              <a:cs typeface="Arial" pitchFamily="34" charset="0"/>
            </a:rPr>
            <a:t> </a:t>
          </a:r>
          <a:r>
            <a:rPr lang="en-GB" sz="900" b="1">
              <a:latin typeface="+mn-lt"/>
              <a:cs typeface="Arial" pitchFamily="34" charset="0"/>
            </a:rPr>
            <a:t>aged 14 to</a:t>
          </a:r>
          <a:r>
            <a:rPr lang="en-GB" sz="900" b="1" baseline="0">
              <a:latin typeface="+mn-lt"/>
              <a:cs typeface="Arial" pitchFamily="34" charset="0"/>
            </a:rPr>
            <a:t> 20</a:t>
          </a:r>
          <a:endParaRPr lang="en-GB"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0.04861</cdr:x>
      <cdr:y>0.26318</cdr:y>
    </cdr:from>
    <cdr:to>
      <cdr:x>0.40656</cdr:x>
      <cdr:y>0.36909</cdr:y>
    </cdr:to>
    <cdr:sp macro="" textlink="">
      <cdr:nvSpPr>
        <cdr:cNvPr id="2" name="TextBox 1"/>
        <cdr:cNvSpPr txBox="1"/>
      </cdr:nvSpPr>
      <cdr:spPr>
        <a:xfrm xmlns:a="http://schemas.openxmlformats.org/drawingml/2006/main">
          <a:off x="222230" y="782106"/>
          <a:ext cx="1636547" cy="314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(74%)</a:t>
          </a:r>
        </a:p>
      </cdr:txBody>
    </cdr:sp>
  </cdr:relSizeAnchor>
  <cdr:relSizeAnchor xmlns:cdr="http://schemas.openxmlformats.org/drawingml/2006/chartDrawing">
    <cdr:from>
      <cdr:x>0.09097</cdr:x>
      <cdr:y>0.53998</cdr:y>
    </cdr:from>
    <cdr:to>
      <cdr:x>0.95467</cdr:x>
      <cdr:y>0.6363</cdr:y>
    </cdr:to>
    <cdr:sp macro="" textlink="">
      <cdr:nvSpPr>
        <cdr:cNvPr id="4" name="TextBox 1"/>
        <cdr:cNvSpPr txBox="1"/>
      </cdr:nvSpPr>
      <cdr:spPr>
        <a:xfrm xmlns:a="http://schemas.openxmlformats.org/drawingml/2006/main">
          <a:off x="415935" y="1565282"/>
          <a:ext cx="3948837" cy="2792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passengers injured while travelling with a young driver aged 17 to 23, that were</a:t>
          </a:r>
          <a:r>
            <a:rPr lang="en-GB" sz="900" b="1" baseline="0">
              <a:latin typeface="+mn-lt"/>
              <a:cs typeface="Arial" pitchFamily="34" charset="0"/>
            </a:rPr>
            <a:t> </a:t>
          </a:r>
          <a:r>
            <a:rPr lang="en-GB" sz="900" b="1">
              <a:latin typeface="+mn-lt"/>
              <a:cs typeface="Arial" pitchFamily="34" charset="0"/>
            </a:rPr>
            <a:t>aged 14 to</a:t>
          </a:r>
          <a:r>
            <a:rPr lang="en-GB" sz="900" b="1" baseline="0">
              <a:latin typeface="+mn-lt"/>
              <a:cs typeface="Arial" pitchFamily="34" charset="0"/>
            </a:rPr>
            <a:t> 20</a:t>
          </a:r>
          <a:endParaRPr lang="en-GB" sz="900">
            <a:effectLst/>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12</xdr:col>
      <xdr:colOff>25400</xdr:colOff>
      <xdr:row>2</xdr:row>
      <xdr:rowOff>3175</xdr:rowOff>
    </xdr:from>
    <xdr:to>
      <xdr:col>19</xdr:col>
      <xdr:colOff>330200</xdr:colOff>
      <xdr:row>17</xdr:row>
      <xdr:rowOff>50800</xdr:rowOff>
    </xdr:to>
    <xdr:graphicFrame macro="">
      <xdr:nvGraphicFramePr>
        <xdr:cNvPr id="2" name="Chart 1" descr="% of young passenger KSIs injured travelling with a driver aged 17-23 that occurred at the weekend&#10;" title="Chart for tabl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41275</xdr:colOff>
      <xdr:row>20</xdr:row>
      <xdr:rowOff>28575</xdr:rowOff>
    </xdr:from>
    <xdr:to>
      <xdr:col>19</xdr:col>
      <xdr:colOff>346075</xdr:colOff>
      <xdr:row>35</xdr:row>
      <xdr:rowOff>57150</xdr:rowOff>
    </xdr:to>
    <xdr:graphicFrame macro="">
      <xdr:nvGraphicFramePr>
        <xdr:cNvPr id="3" name="Chart 2" descr="% of young passenger KSIs injured travelling with a driver aged 17-23 that occurred at the weekend&#10;" title="chart for table 7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0.39375</cdr:x>
      <cdr:y>0.40718</cdr:y>
    </cdr:from>
    <cdr:to>
      <cdr:x>0.94028</cdr:x>
      <cdr:y>0.47789</cdr:y>
    </cdr:to>
    <cdr:sp macro="" textlink="">
      <cdr:nvSpPr>
        <cdr:cNvPr id="2" name="TextBox 1"/>
        <cdr:cNvSpPr txBox="1"/>
      </cdr:nvSpPr>
      <cdr:spPr>
        <a:xfrm xmlns:a="http://schemas.openxmlformats.org/drawingml/2006/main">
          <a:off x="1800225" y="1198412"/>
          <a:ext cx="2498724" cy="208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r>
            <a:rPr lang="en-GB" sz="800" b="1" baseline="0">
              <a:latin typeface="+mn-lt"/>
              <a:cs typeface="Arial" pitchFamily="34" charset="0"/>
            </a:rPr>
            <a:t> </a:t>
          </a:r>
          <a:r>
            <a:rPr lang="en-GB" sz="800" b="1">
              <a:latin typeface="+mn-lt"/>
              <a:cs typeface="Arial" pitchFamily="34" charset="0"/>
            </a:rPr>
            <a:t>Baseline (40%)</a:t>
          </a:r>
        </a:p>
      </cdr:txBody>
    </cdr:sp>
  </cdr:relSizeAnchor>
  <cdr:relSizeAnchor xmlns:cdr="http://schemas.openxmlformats.org/drawingml/2006/chartDrawing">
    <cdr:from>
      <cdr:x>0.08819</cdr:x>
      <cdr:y>0.52932</cdr:y>
    </cdr:from>
    <cdr:to>
      <cdr:x>0.95189</cdr:x>
      <cdr:y>0.62564</cdr:y>
    </cdr:to>
    <cdr:sp macro="" textlink="">
      <cdr:nvSpPr>
        <cdr:cNvPr id="3" name="TextBox 1"/>
        <cdr:cNvSpPr txBox="1"/>
      </cdr:nvSpPr>
      <cdr:spPr>
        <a:xfrm xmlns:a="http://schemas.openxmlformats.org/drawingml/2006/main">
          <a:off x="403205" y="1495726"/>
          <a:ext cx="3948836" cy="272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of young</a:t>
          </a:r>
          <a:r>
            <a:rPr lang="en-GB" sz="900" b="1" baseline="0">
              <a:latin typeface="+mn-lt"/>
              <a:cs typeface="Arial" pitchFamily="34" charset="0"/>
            </a:rPr>
            <a:t> passenger KSIs injured travelling with a driver aged 17-23 that occurred at the weekend</a:t>
          </a:r>
          <a:endParaRPr lang="en-GB" sz="900">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0.00417</cdr:x>
      <cdr:y>0.47067</cdr:y>
    </cdr:from>
    <cdr:to>
      <cdr:x>0.93681</cdr:x>
      <cdr:y>0.5487</cdr:y>
    </cdr:to>
    <cdr:sp macro="" textlink="">
      <cdr:nvSpPr>
        <cdr:cNvPr id="2" name="TextBox 1"/>
        <cdr:cNvSpPr txBox="1"/>
      </cdr:nvSpPr>
      <cdr:spPr>
        <a:xfrm xmlns:a="http://schemas.openxmlformats.org/drawingml/2006/main">
          <a:off x="19050" y="1380811"/>
          <a:ext cx="4264025" cy="228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r>
            <a:rPr lang="en-GB" sz="800" b="1" baseline="0">
              <a:latin typeface="+mn-lt"/>
              <a:cs typeface="Arial" pitchFamily="34" charset="0"/>
            </a:rPr>
            <a:t> </a:t>
          </a:r>
          <a:r>
            <a:rPr lang="en-GB" sz="800" b="1">
              <a:latin typeface="+mn-lt"/>
              <a:cs typeface="Arial" pitchFamily="34" charset="0"/>
            </a:rPr>
            <a:t>Baseline (40%)</a:t>
          </a:r>
        </a:p>
      </cdr:txBody>
    </cdr:sp>
  </cdr:relSizeAnchor>
  <cdr:relSizeAnchor xmlns:cdr="http://schemas.openxmlformats.org/drawingml/2006/chartDrawing">
    <cdr:from>
      <cdr:x>0.0743</cdr:x>
      <cdr:y>0.65816</cdr:y>
    </cdr:from>
    <cdr:to>
      <cdr:x>0.938</cdr:x>
      <cdr:y>0.75448</cdr:y>
    </cdr:to>
    <cdr:sp macro="" textlink="">
      <cdr:nvSpPr>
        <cdr:cNvPr id="3" name="TextBox 1"/>
        <cdr:cNvSpPr txBox="1"/>
      </cdr:nvSpPr>
      <cdr:spPr>
        <a:xfrm xmlns:a="http://schemas.openxmlformats.org/drawingml/2006/main">
          <a:off x="339720" y="1857703"/>
          <a:ext cx="3948836" cy="2718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of young</a:t>
          </a:r>
          <a:r>
            <a:rPr lang="en-GB" sz="900" b="1" baseline="0">
              <a:latin typeface="+mn-lt"/>
              <a:cs typeface="Arial" pitchFamily="34" charset="0"/>
            </a:rPr>
            <a:t> passenger KSIs injured travelling with a driver aged 17-23 that occurred at the weekend</a:t>
          </a:r>
          <a:endParaRPr lang="en-GB" sz="900">
            <a:effectLs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28575</xdr:colOff>
      <xdr:row>2</xdr:row>
      <xdr:rowOff>203200</xdr:rowOff>
    </xdr:from>
    <xdr:to>
      <xdr:col>13</xdr:col>
      <xdr:colOff>333375</xdr:colOff>
      <xdr:row>14</xdr:row>
      <xdr:rowOff>136525</xdr:rowOff>
    </xdr:to>
    <xdr:graphicFrame macro="">
      <xdr:nvGraphicFramePr>
        <xdr:cNvPr id="2" name="Chart 1" descr="Chart showing the number of KSIs resulting from collisions involving car drivers aged 17 to 23, Northern Ireland 2008-2019.&#10;" title="Chart of tabl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xdr:colOff>
      <xdr:row>22</xdr:row>
      <xdr:rowOff>187325</xdr:rowOff>
    </xdr:from>
    <xdr:to>
      <xdr:col>13</xdr:col>
      <xdr:colOff>317500</xdr:colOff>
      <xdr:row>36</xdr:row>
      <xdr:rowOff>92075</xdr:rowOff>
    </xdr:to>
    <xdr:graphicFrame macro="">
      <xdr:nvGraphicFramePr>
        <xdr:cNvPr id="3" name="Chart 2" descr="Chart showing the number of KSIs resulting from collisions involving car drivers aged 17 to 23, Northern Ireland 2008-2019 Rolling Average" title="Chart for table 2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12699</xdr:colOff>
      <xdr:row>13</xdr:row>
      <xdr:rowOff>12700</xdr:rowOff>
    </xdr:from>
    <xdr:to>
      <xdr:col>12</xdr:col>
      <xdr:colOff>254000</xdr:colOff>
      <xdr:row>27</xdr:row>
      <xdr:rowOff>88900</xdr:rowOff>
    </xdr:to>
    <xdr:graphicFrame macro="">
      <xdr:nvGraphicFramePr>
        <xdr:cNvPr id="2" name="Chart 1" descr="% Motorcyclist KSI casualties responsible for their injuries, by age group&#10;" title="Chart for tabl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66675</xdr:colOff>
      <xdr:row>2</xdr:row>
      <xdr:rowOff>31750</xdr:rowOff>
    </xdr:from>
    <xdr:to>
      <xdr:col>13</xdr:col>
      <xdr:colOff>371475</xdr:colOff>
      <xdr:row>15</xdr:row>
      <xdr:rowOff>244475</xdr:rowOff>
    </xdr:to>
    <xdr:graphicFrame macro="">
      <xdr:nvGraphicFramePr>
        <xdr:cNvPr id="2" name="Chart 1" descr="Number of KSIs resulting from collisions involving motorcyclists aged 17 to 23 &#10;" title="chart for tabl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21</xdr:row>
      <xdr:rowOff>38100</xdr:rowOff>
    </xdr:from>
    <xdr:to>
      <xdr:col>14</xdr:col>
      <xdr:colOff>219075</xdr:colOff>
      <xdr:row>35</xdr:row>
      <xdr:rowOff>85725</xdr:rowOff>
    </xdr:to>
    <xdr:graphicFrame macro="">
      <xdr:nvGraphicFramePr>
        <xdr:cNvPr id="3" name="Chart 2" descr="Number of KSIs resulting from collisions involving motorcyclists aged 17 to 23 &#10;" title="chart for table 10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0.02778</cdr:x>
      <cdr:y>0.51505</cdr:y>
    </cdr:from>
    <cdr:to>
      <cdr:x>0.325</cdr:x>
      <cdr:y>0.62096</cdr:y>
    </cdr:to>
    <cdr:sp macro="" textlink="">
      <cdr:nvSpPr>
        <cdr:cNvPr id="2" name="TextBox 1"/>
        <cdr:cNvSpPr txBox="1"/>
      </cdr:nvSpPr>
      <cdr:spPr>
        <a:xfrm xmlns:a="http://schemas.openxmlformats.org/drawingml/2006/main">
          <a:off x="127000" y="1412875"/>
          <a:ext cx="1358900" cy="290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r>
            <a:rPr lang="en-GB" sz="800" b="1" baseline="0">
              <a:latin typeface="+mn-lt"/>
              <a:cs typeface="Arial" pitchFamily="34" charset="0"/>
            </a:rPr>
            <a:t> </a:t>
          </a:r>
          <a:r>
            <a:rPr lang="en-GB" sz="800" b="1">
              <a:latin typeface="+mn-lt"/>
              <a:cs typeface="Arial" pitchFamily="34" charset="0"/>
            </a:rPr>
            <a:t>Baseline (21)</a:t>
          </a:r>
        </a:p>
      </cdr:txBody>
    </cdr:sp>
  </cdr:relSizeAnchor>
  <cdr:relSizeAnchor xmlns:cdr="http://schemas.openxmlformats.org/drawingml/2006/chartDrawing">
    <cdr:from>
      <cdr:x>0.08194</cdr:x>
      <cdr:y>0.73032</cdr:y>
    </cdr:from>
    <cdr:to>
      <cdr:x>0.94564</cdr:x>
      <cdr:y>0.82664</cdr:y>
    </cdr:to>
    <cdr:sp macro="" textlink="">
      <cdr:nvSpPr>
        <cdr:cNvPr id="3" name="TextBox 1"/>
        <cdr:cNvSpPr txBox="1"/>
      </cdr:nvSpPr>
      <cdr:spPr>
        <a:xfrm xmlns:a="http://schemas.openxmlformats.org/drawingml/2006/main">
          <a:off x="374650" y="2003425"/>
          <a:ext cx="3948836" cy="264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Number of KSIs resulting from collisions involving motorcyclists aged 17 to 23 </a:t>
          </a:r>
          <a:endParaRPr lang="en-GB" sz="900">
            <a:effectLs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0.0593</cdr:x>
      <cdr:y>0.39686</cdr:y>
    </cdr:from>
    <cdr:to>
      <cdr:x>0.3717</cdr:x>
      <cdr:y>0.50277</cdr:y>
    </cdr:to>
    <cdr:sp macro="" textlink="">
      <cdr:nvSpPr>
        <cdr:cNvPr id="2" name="TextBox 1"/>
        <cdr:cNvSpPr txBox="1"/>
      </cdr:nvSpPr>
      <cdr:spPr>
        <a:xfrm xmlns:a="http://schemas.openxmlformats.org/drawingml/2006/main">
          <a:off x="299361" y="1315472"/>
          <a:ext cx="1577064" cy="351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r>
            <a:rPr lang="en-GB" sz="800" b="1" baseline="0">
              <a:latin typeface="+mn-lt"/>
              <a:cs typeface="Arial" pitchFamily="34" charset="0"/>
            </a:rPr>
            <a:t> </a:t>
          </a:r>
          <a:r>
            <a:rPr lang="en-GB" sz="800" b="1">
              <a:latin typeface="+mn-lt"/>
              <a:cs typeface="Arial" pitchFamily="34" charset="0"/>
            </a:rPr>
            <a:t>Baseline (21)</a:t>
          </a:r>
        </a:p>
      </cdr:txBody>
    </cdr:sp>
  </cdr:relSizeAnchor>
  <cdr:relSizeAnchor xmlns:cdr="http://schemas.openxmlformats.org/drawingml/2006/chartDrawing">
    <cdr:from>
      <cdr:x>0.10458</cdr:x>
      <cdr:y>0.55194</cdr:y>
    </cdr:from>
    <cdr:to>
      <cdr:x>0.96828</cdr:x>
      <cdr:y>0.64826</cdr:y>
    </cdr:to>
    <cdr:sp macro="" textlink="">
      <cdr:nvSpPr>
        <cdr:cNvPr id="3" name="TextBox 1"/>
        <cdr:cNvSpPr txBox="1"/>
      </cdr:nvSpPr>
      <cdr:spPr>
        <a:xfrm xmlns:a="http://schemas.openxmlformats.org/drawingml/2006/main">
          <a:off x="527954" y="1747144"/>
          <a:ext cx="4360173" cy="304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Number of KSIs resulting from collisions involving motorcyclists aged 17 to 23 </a:t>
          </a:r>
          <a:endParaRPr lang="en-GB" sz="9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6</xdr:col>
      <xdr:colOff>47625</xdr:colOff>
      <xdr:row>2</xdr:row>
      <xdr:rowOff>44450</xdr:rowOff>
    </xdr:from>
    <xdr:to>
      <xdr:col>13</xdr:col>
      <xdr:colOff>352425</xdr:colOff>
      <xdr:row>14</xdr:row>
      <xdr:rowOff>155575</xdr:rowOff>
    </xdr:to>
    <xdr:graphicFrame macro="">
      <xdr:nvGraphicFramePr>
        <xdr:cNvPr id="2" name="Chart 1" descr="KSIs resulting from collisions involving motorcyclists aged 17 to 23 who were responsible for the collision&#10;" title="chart for tabl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21</xdr:row>
      <xdr:rowOff>38100</xdr:rowOff>
    </xdr:from>
    <xdr:to>
      <xdr:col>13</xdr:col>
      <xdr:colOff>336550</xdr:colOff>
      <xdr:row>36</xdr:row>
      <xdr:rowOff>85725</xdr:rowOff>
    </xdr:to>
    <xdr:graphicFrame macro="">
      <xdr:nvGraphicFramePr>
        <xdr:cNvPr id="3" name="Chart 2" descr="KSIs resulting from collisions involving motorcyclists aged 17 to 23 who were responsible for the collision&#10;" title="Chart for table 11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0.02013</cdr:x>
      <cdr:y>0.52042</cdr:y>
    </cdr:from>
    <cdr:to>
      <cdr:x>0.41527</cdr:x>
      <cdr:y>0.61302</cdr:y>
    </cdr:to>
    <cdr:sp macro="" textlink="">
      <cdr:nvSpPr>
        <cdr:cNvPr id="2" name="TextBox 1"/>
        <cdr:cNvSpPr txBox="1"/>
      </cdr:nvSpPr>
      <cdr:spPr>
        <a:xfrm xmlns:a="http://schemas.openxmlformats.org/drawingml/2006/main">
          <a:off x="92055" y="1300394"/>
          <a:ext cx="1806580" cy="2313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spcAft>
              <a:spcPts val="0"/>
            </a:spcAft>
          </a:pPr>
          <a:r>
            <a:rPr lang="en-GB" sz="900" b="1">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2012-2016 Baseline Average (11)</a:t>
          </a:r>
          <a:endParaRPr lang="en-GB" sz="900" b="1">
            <a:solidFill>
              <a:sysClr val="windowText" lastClr="000000"/>
            </a:solidFill>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0.24028</cdr:x>
      <cdr:y>0.17554</cdr:y>
    </cdr:from>
    <cdr:to>
      <cdr:x>1</cdr:x>
      <cdr:y>0.35357</cdr:y>
    </cdr:to>
    <cdr:sp macro="" textlink="">
      <cdr:nvSpPr>
        <cdr:cNvPr id="3" name="Text Box 1"/>
        <cdr:cNvSpPr txBox="1"/>
      </cdr:nvSpPr>
      <cdr:spPr>
        <a:xfrm xmlns:a="http://schemas.openxmlformats.org/drawingml/2006/main">
          <a:off x="1098560" y="489358"/>
          <a:ext cx="3473440" cy="4962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KSIs</a:t>
          </a:r>
          <a:r>
            <a:rPr lang="en-GB" sz="900" b="1" baseline="0">
              <a:effectLst/>
              <a:latin typeface="+mn-lt"/>
              <a:ea typeface="+mn-ea"/>
              <a:cs typeface="+mn-cs"/>
            </a:rPr>
            <a:t> resulting from collisions involving motorcyclists aged 17 to 23 who were responsible for the collision</a:t>
          </a:r>
          <a:endParaRPr lang="en-GB" sz="900" b="1">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0.08819</cdr:x>
      <cdr:y>0.39005</cdr:y>
    </cdr:from>
    <cdr:to>
      <cdr:x>0.48333</cdr:x>
      <cdr:y>0.48264</cdr:y>
    </cdr:to>
    <cdr:sp macro="" textlink="">
      <cdr:nvSpPr>
        <cdr:cNvPr id="2" name="TextBox 1"/>
        <cdr:cNvSpPr txBox="1"/>
      </cdr:nvSpPr>
      <cdr:spPr>
        <a:xfrm xmlns:a="http://schemas.openxmlformats.org/drawingml/2006/main">
          <a:off x="403225" y="1069975"/>
          <a:ext cx="18065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spcAft>
              <a:spcPts val="0"/>
            </a:spcAft>
          </a:pPr>
          <a:r>
            <a:rPr lang="en-GB" sz="900" b="1">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2012-2016 Baseline Average (11)</a:t>
          </a:r>
          <a:endParaRPr lang="en-GB" sz="900" b="1">
            <a:solidFill>
              <a:sysClr val="windowText" lastClr="000000"/>
            </a:solidFill>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0.24027</cdr:x>
      <cdr:y>0.0626</cdr:y>
    </cdr:from>
    <cdr:to>
      <cdr:x>1</cdr:x>
      <cdr:y>0.24063</cdr:y>
    </cdr:to>
    <cdr:sp macro="" textlink="">
      <cdr:nvSpPr>
        <cdr:cNvPr id="3" name="Text Box 1"/>
        <cdr:cNvSpPr txBox="1"/>
      </cdr:nvSpPr>
      <cdr:spPr>
        <a:xfrm xmlns:a="http://schemas.openxmlformats.org/drawingml/2006/main">
          <a:off x="1098515" y="207496"/>
          <a:ext cx="3473485" cy="590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KSIs</a:t>
          </a:r>
          <a:r>
            <a:rPr lang="en-GB" sz="900" b="1" baseline="0">
              <a:effectLst/>
              <a:latin typeface="+mn-lt"/>
              <a:ea typeface="+mn-ea"/>
              <a:cs typeface="+mn-cs"/>
            </a:rPr>
            <a:t> resulting from collisions involving motorcyclists aged 17 to 23 who were responsible for the collision</a:t>
          </a:r>
          <a:endParaRPr lang="en-GB" sz="900" b="1">
            <a:effectLst/>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12010</xdr:colOff>
      <xdr:row>15</xdr:row>
      <xdr:rowOff>12770</xdr:rowOff>
    </xdr:from>
    <xdr:to>
      <xdr:col>9</xdr:col>
      <xdr:colOff>135835</xdr:colOff>
      <xdr:row>29</xdr:row>
      <xdr:rowOff>74683</xdr:rowOff>
    </xdr:to>
    <xdr:graphicFrame macro="">
      <xdr:nvGraphicFramePr>
        <xdr:cNvPr id="5" name="Chart 4" descr="Driver and Motorcyclist KSIs, responsible for their injuries, by license type. Northern Ireland 2015-2019&#10;" title="chart for tabl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28659</xdr:colOff>
      <xdr:row>24</xdr:row>
      <xdr:rowOff>174502</xdr:rowOff>
    </xdr:from>
    <xdr:to>
      <xdr:col>9</xdr:col>
      <xdr:colOff>6247</xdr:colOff>
      <xdr:row>38</xdr:row>
      <xdr:rowOff>42833</xdr:rowOff>
    </xdr:to>
    <xdr:graphicFrame macro="">
      <xdr:nvGraphicFramePr>
        <xdr:cNvPr id="3" name="Chart 2" descr="Proportion of Motorway KSIs resulting from a collision involving a young driver&#10;" title="Chart for table 23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3175</xdr:colOff>
      <xdr:row>3</xdr:row>
      <xdr:rowOff>9525</xdr:rowOff>
    </xdr:from>
    <xdr:to>
      <xdr:col>14</xdr:col>
      <xdr:colOff>307975</xdr:colOff>
      <xdr:row>19</xdr:row>
      <xdr:rowOff>73025</xdr:rowOff>
    </xdr:to>
    <xdr:graphicFrame macro="">
      <xdr:nvGraphicFramePr>
        <xdr:cNvPr id="3" name="Chart 2" descr="KSIs by road type, Northern Ireland 2012-2016, 2013-2017, 2014-2018, 2015-2019&#10;" title="Chart for table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15875</xdr:colOff>
      <xdr:row>24</xdr:row>
      <xdr:rowOff>1587</xdr:rowOff>
    </xdr:from>
    <xdr:to>
      <xdr:col>14</xdr:col>
      <xdr:colOff>320675</xdr:colOff>
      <xdr:row>38</xdr:row>
      <xdr:rowOff>49212</xdr:rowOff>
    </xdr:to>
    <xdr:graphicFrame macro="">
      <xdr:nvGraphicFramePr>
        <xdr:cNvPr id="2" name="Chart 1" descr="KSIs by road type, Northern Ireland 2008-2018 Rolling Average&#10;" title="chart for KSI urban and 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39</xdr:row>
      <xdr:rowOff>119062</xdr:rowOff>
    </xdr:from>
    <xdr:to>
      <xdr:col>14</xdr:col>
      <xdr:colOff>304800</xdr:colOff>
      <xdr:row>54</xdr:row>
      <xdr:rowOff>4762</xdr:rowOff>
    </xdr:to>
    <xdr:graphicFrame macro="">
      <xdr:nvGraphicFramePr>
        <xdr:cNvPr id="4" name="Chart 3" descr="KSIs by road type, Northern Ireland 2008-2018 Rolling Average&#10;" title="chart for KSI in dual Carriageway and motorwa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0.04999</cdr:x>
      <cdr:y>0.11847</cdr:y>
    </cdr:from>
    <cdr:to>
      <cdr:x>0.91901</cdr:x>
      <cdr:y>0.21431</cdr:y>
    </cdr:to>
    <cdr:sp macro="" textlink="">
      <cdr:nvSpPr>
        <cdr:cNvPr id="2" name="TextBox 1" descr="KSIs resulting from collisions involving drivers aged 17-23" title="Description"/>
        <cdr:cNvSpPr txBox="1"/>
      </cdr:nvSpPr>
      <cdr:spPr>
        <a:xfrm xmlns:a="http://schemas.openxmlformats.org/drawingml/2006/main">
          <a:off x="228564" y="295275"/>
          <a:ext cx="3973160" cy="2388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a:t>
          </a:r>
          <a:endParaRPr lang="en-GB" sz="900" b="1">
            <a:latin typeface="+mn-lt"/>
            <a:cs typeface="Arial" pitchFamily="34" charset="0"/>
          </a:endParaRPr>
        </a:p>
      </cdr:txBody>
    </cdr:sp>
  </cdr:relSizeAnchor>
  <cdr:relSizeAnchor xmlns:cdr="http://schemas.openxmlformats.org/drawingml/2006/chartDrawing">
    <cdr:from>
      <cdr:x>0</cdr:x>
      <cdr:y>0.42407</cdr:y>
    </cdr:from>
    <cdr:to>
      <cdr:x>0.37917</cdr:x>
      <cdr:y>0.53012</cdr:y>
    </cdr:to>
    <cdr:sp macro="" textlink="">
      <cdr:nvSpPr>
        <cdr:cNvPr id="4" name="TextBox 1" descr="2012-2016 baseline" title="baseline"/>
        <cdr:cNvSpPr txBox="1"/>
      </cdr:nvSpPr>
      <cdr:spPr>
        <a:xfrm xmlns:a="http://schemas.openxmlformats.org/drawingml/2006/main">
          <a:off x="0" y="1090613"/>
          <a:ext cx="1733565" cy="2727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(218)</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15875</xdr:colOff>
      <xdr:row>27</xdr:row>
      <xdr:rowOff>17462</xdr:rowOff>
    </xdr:from>
    <xdr:to>
      <xdr:col>14</xdr:col>
      <xdr:colOff>320675</xdr:colOff>
      <xdr:row>41</xdr:row>
      <xdr:rowOff>22225</xdr:rowOff>
    </xdr:to>
    <xdr:graphicFrame macro="">
      <xdr:nvGraphicFramePr>
        <xdr:cNvPr id="4" name="Chart 3" descr="KSIs from collisions involving a car driver aged 17-23, by road type: Northern Ireland 2008-2018 Rolling Average&#10;" title="urban and 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xdr:colOff>
      <xdr:row>41</xdr:row>
      <xdr:rowOff>63500</xdr:rowOff>
    </xdr:from>
    <xdr:to>
      <xdr:col>14</xdr:col>
      <xdr:colOff>311150</xdr:colOff>
      <xdr:row>54</xdr:row>
      <xdr:rowOff>77788</xdr:rowOff>
    </xdr:to>
    <xdr:graphicFrame macro="">
      <xdr:nvGraphicFramePr>
        <xdr:cNvPr id="5" name="Chart 4" descr="KSIs from collisions involving a car driver aged 17-23, by road type: Northern Ireland 2008-2018 Rolling Average&#10;" title="dual carriageway and motorwa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447676</xdr:colOff>
      <xdr:row>2</xdr:row>
      <xdr:rowOff>109537</xdr:rowOff>
    </xdr:from>
    <xdr:to>
      <xdr:col>11</xdr:col>
      <xdr:colOff>447676</xdr:colOff>
      <xdr:row>16</xdr:row>
      <xdr:rowOff>158750</xdr:rowOff>
    </xdr:to>
    <xdr:graphicFrame macro="">
      <xdr:nvGraphicFramePr>
        <xdr:cNvPr id="6" name="Chart 5" descr="KSIs from collisions involving a car driver aged 17-23, by road type: Northern Ireland 2012-2016, 2013-2017, 2014-2018, 2015-2019&#10;" title="Chart for urban and 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533400</xdr:colOff>
      <xdr:row>2</xdr:row>
      <xdr:rowOff>114300</xdr:rowOff>
    </xdr:from>
    <xdr:to>
      <xdr:col>17</xdr:col>
      <xdr:colOff>85725</xdr:colOff>
      <xdr:row>16</xdr:row>
      <xdr:rowOff>146050</xdr:rowOff>
    </xdr:to>
    <xdr:graphicFrame macro="">
      <xdr:nvGraphicFramePr>
        <xdr:cNvPr id="7" name="Chart 6" descr="KSIs from collisions involving a car driver aged 17-23, by road type: Northern Ireland 2012-2016, 2013-2017, 2014-2018, 2015-2019&#10;" title="chart for dual carriageway and motorwa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47625</xdr:colOff>
      <xdr:row>27</xdr:row>
      <xdr:rowOff>42862</xdr:rowOff>
    </xdr:from>
    <xdr:to>
      <xdr:col>14</xdr:col>
      <xdr:colOff>352425</xdr:colOff>
      <xdr:row>41</xdr:row>
      <xdr:rowOff>66675</xdr:rowOff>
    </xdr:to>
    <xdr:graphicFrame macro="">
      <xdr:nvGraphicFramePr>
        <xdr:cNvPr id="4" name="Chart 3" descr="KSIs from collisions caused by a car driver aged 17-23, by road type: Northern Ireland 2008-2018 Rolling Average&#10;" title="urban and 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34925</xdr:colOff>
      <xdr:row>41</xdr:row>
      <xdr:rowOff>146050</xdr:rowOff>
    </xdr:from>
    <xdr:to>
      <xdr:col>14</xdr:col>
      <xdr:colOff>339725</xdr:colOff>
      <xdr:row>54</xdr:row>
      <xdr:rowOff>179388</xdr:rowOff>
    </xdr:to>
    <xdr:graphicFrame macro="">
      <xdr:nvGraphicFramePr>
        <xdr:cNvPr id="5" name="Chart 4" descr="KSIs from collisions caused by a car driver aged 17-23, by road type: Northern Ireland 2008-2018 Rolling Average&#10;" title="dual carriageway and motorwa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25400</xdr:colOff>
      <xdr:row>2</xdr:row>
      <xdr:rowOff>30162</xdr:rowOff>
    </xdr:from>
    <xdr:to>
      <xdr:col>13</xdr:col>
      <xdr:colOff>358775</xdr:colOff>
      <xdr:row>15</xdr:row>
      <xdr:rowOff>95250</xdr:rowOff>
    </xdr:to>
    <xdr:graphicFrame macro="">
      <xdr:nvGraphicFramePr>
        <xdr:cNvPr id="6" name="Chart 5" descr="KSIs from collisions caused by a car driver aged 17-23, by road type: Northern Ireland 2012-2016, 2013-2017, 2014-2018, 2015-2019&#10;" title="urban and 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361950</xdr:colOff>
      <xdr:row>2</xdr:row>
      <xdr:rowOff>28575</xdr:rowOff>
    </xdr:from>
    <xdr:to>
      <xdr:col>20</xdr:col>
      <xdr:colOff>85725</xdr:colOff>
      <xdr:row>15</xdr:row>
      <xdr:rowOff>95250</xdr:rowOff>
    </xdr:to>
    <xdr:graphicFrame macro="">
      <xdr:nvGraphicFramePr>
        <xdr:cNvPr id="7" name="Chart 6" descr="KSIs from collisions caused by a car driver aged 17-23, by road type: Northern Ireland 2012-2016, 2013-2017, 2014-2018, 2015-2019&#10;" title="dual carriageway and motorwa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9525</xdr:colOff>
      <xdr:row>26</xdr:row>
      <xdr:rowOff>354012</xdr:rowOff>
    </xdr:from>
    <xdr:to>
      <xdr:col>14</xdr:col>
      <xdr:colOff>314325</xdr:colOff>
      <xdr:row>42</xdr:row>
      <xdr:rowOff>65087</xdr:rowOff>
    </xdr:to>
    <xdr:graphicFrame macro="">
      <xdr:nvGraphicFramePr>
        <xdr:cNvPr id="4" name="Chart 3" descr="KSIs from collisions involving a motorcyclist aged 17-23, by road type: Northern Ireland 2008-2018 Rolling Average&#10;" title="chart for table 27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xdr:row>
      <xdr:rowOff>71437</xdr:rowOff>
    </xdr:from>
    <xdr:to>
      <xdr:col>13</xdr:col>
      <xdr:colOff>76200</xdr:colOff>
      <xdr:row>14</xdr:row>
      <xdr:rowOff>107950</xdr:rowOff>
    </xdr:to>
    <xdr:graphicFrame macro="">
      <xdr:nvGraphicFramePr>
        <xdr:cNvPr id="5" name="Chart 4" descr="KSIs from collisions involving a motorcyclist aged 17-23, by road type: Northern Ireland 2012-2016, 2013-2017, 2014-2018, 2015-2019&#10;" title="chart for tabl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38100</xdr:colOff>
      <xdr:row>27</xdr:row>
      <xdr:rowOff>71437</xdr:rowOff>
    </xdr:from>
    <xdr:to>
      <xdr:col>14</xdr:col>
      <xdr:colOff>342900</xdr:colOff>
      <xdr:row>42</xdr:row>
      <xdr:rowOff>138112</xdr:rowOff>
    </xdr:to>
    <xdr:graphicFrame macro="">
      <xdr:nvGraphicFramePr>
        <xdr:cNvPr id="3" name="Chart 2" descr="KSIs from collisions caused by a motorcyclist aged 17-23, by road type: Northern Ireland 2008-2018 Rolling Average&#10;" title="chart for table 28 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xdr:row>
      <xdr:rowOff>71437</xdr:rowOff>
    </xdr:from>
    <xdr:to>
      <xdr:col>14</xdr:col>
      <xdr:colOff>304800</xdr:colOff>
      <xdr:row>14</xdr:row>
      <xdr:rowOff>152400</xdr:rowOff>
    </xdr:to>
    <xdr:graphicFrame macro="">
      <xdr:nvGraphicFramePr>
        <xdr:cNvPr id="4" name="Chart 3" descr="KSIs from collisions caused by a motorcyclist aged 17-23, by road type: Northern Ireland 2012-2016, 2013-2017, 2014-2018, 2015-2019&#10;" title="Chart for tabl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29320</xdr:colOff>
      <xdr:row>22</xdr:row>
      <xdr:rowOff>6443</xdr:rowOff>
    </xdr:from>
    <xdr:to>
      <xdr:col>9</xdr:col>
      <xdr:colOff>470646</xdr:colOff>
      <xdr:row>38</xdr:row>
      <xdr:rowOff>119528</xdr:rowOff>
    </xdr:to>
    <xdr:graphicFrame macro="">
      <xdr:nvGraphicFramePr>
        <xdr:cNvPr id="2" name="Chart 1" descr="Principal causation of KSI collisions involving car drivers aged 17 to 23 who were responsible for the collision, Northern Ireland 2012-2016, 2013-2017, 2014-2018, 2015-2019&#10;" title="chart for tabl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104775</xdr:colOff>
      <xdr:row>19</xdr:row>
      <xdr:rowOff>100012</xdr:rowOff>
    </xdr:from>
    <xdr:to>
      <xdr:col>8</xdr:col>
      <xdr:colOff>723900</xdr:colOff>
      <xdr:row>33</xdr:row>
      <xdr:rowOff>176212</xdr:rowOff>
    </xdr:to>
    <xdr:graphicFrame macro="">
      <xdr:nvGraphicFramePr>
        <xdr:cNvPr id="2" name="Chart 1" descr="Principal causation of KSI collisions involving motorcyclists aged 17 to 23 who were responsible for the collision, Northern Ireland 2012-2016,  2013-2017, 2014-2018, 2015-2019&#10;" title="Chart for table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149225</xdr:colOff>
      <xdr:row>1</xdr:row>
      <xdr:rowOff>69850</xdr:rowOff>
    </xdr:from>
    <xdr:to>
      <xdr:col>10</xdr:col>
      <xdr:colOff>454025</xdr:colOff>
      <xdr:row>14</xdr:row>
      <xdr:rowOff>123825</xdr:rowOff>
    </xdr:to>
    <xdr:graphicFrame macro="">
      <xdr:nvGraphicFramePr>
        <xdr:cNvPr id="2" name="Chart 1" descr="KSI collisions caused by drivers aged 17-23 speeding&#10;" title="chart for tabl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120650</xdr:colOff>
      <xdr:row>21</xdr:row>
      <xdr:rowOff>57150</xdr:rowOff>
    </xdr:from>
    <xdr:to>
      <xdr:col>10</xdr:col>
      <xdr:colOff>425450</xdr:colOff>
      <xdr:row>34</xdr:row>
      <xdr:rowOff>98425</xdr:rowOff>
    </xdr:to>
    <xdr:graphicFrame macro="">
      <xdr:nvGraphicFramePr>
        <xdr:cNvPr id="3" name="Chart 2" descr="KSI collisions caused by drivers aged 17-23 speeding&#10;" title="chart for table 31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0.26063</cdr:x>
      <cdr:y>0.26505</cdr:y>
    </cdr:from>
    <cdr:to>
      <cdr:x>1</cdr:x>
      <cdr:y>0.39792</cdr:y>
    </cdr:to>
    <cdr:sp macro="" textlink="">
      <cdr:nvSpPr>
        <cdr:cNvPr id="2" name="TextBox 1"/>
        <cdr:cNvSpPr txBox="1"/>
      </cdr:nvSpPr>
      <cdr:spPr>
        <a:xfrm xmlns:a="http://schemas.openxmlformats.org/drawingml/2006/main">
          <a:off x="1191610" y="727075"/>
          <a:ext cx="3380390" cy="364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a:t>
          </a:r>
          <a:r>
            <a:rPr lang="en-GB" sz="900" b="1" baseline="0">
              <a:effectLst/>
              <a:latin typeface="+mn-lt"/>
              <a:ea typeface="+mn-ea"/>
              <a:cs typeface="+mn-cs"/>
            </a:rPr>
            <a:t> collisions caused by drivers aged 17-23 speeding</a:t>
          </a:r>
          <a:endParaRPr lang="en-GB" sz="900">
            <a:effectLst/>
          </a:endParaRPr>
        </a:p>
      </cdr:txBody>
    </cdr:sp>
  </cdr:relSizeAnchor>
  <cdr:relSizeAnchor xmlns:cdr="http://schemas.openxmlformats.org/drawingml/2006/chartDrawing">
    <cdr:from>
      <cdr:x>0</cdr:x>
      <cdr:y>0.59491</cdr:y>
    </cdr:from>
    <cdr:to>
      <cdr:x>0.35965</cdr:x>
      <cdr:y>0.74818</cdr:y>
    </cdr:to>
    <cdr:sp macro="" textlink="">
      <cdr:nvSpPr>
        <cdr:cNvPr id="4" name="TextBox 1"/>
        <cdr:cNvSpPr txBox="1"/>
      </cdr:nvSpPr>
      <cdr:spPr>
        <a:xfrm xmlns:a="http://schemas.openxmlformats.org/drawingml/2006/main">
          <a:off x="0" y="1631950"/>
          <a:ext cx="1644330" cy="420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(26)</a:t>
          </a:r>
        </a:p>
      </cdr:txBody>
    </cdr:sp>
  </cdr:relSizeAnchor>
</c:userShapes>
</file>

<file path=xl/drawings/drawing38.xml><?xml version="1.0" encoding="utf-8"?>
<c:userShapes xmlns:c="http://schemas.openxmlformats.org/drawingml/2006/chart">
  <cdr:relSizeAnchor xmlns:cdr="http://schemas.openxmlformats.org/drawingml/2006/chartDrawing">
    <cdr:from>
      <cdr:x>0.48958</cdr:x>
      <cdr:y>0.10533</cdr:y>
    </cdr:from>
    <cdr:to>
      <cdr:x>1</cdr:x>
      <cdr:y>0.2382</cdr:y>
    </cdr:to>
    <cdr:sp macro="" textlink="">
      <cdr:nvSpPr>
        <cdr:cNvPr id="2" name="TextBox 1"/>
        <cdr:cNvSpPr txBox="1"/>
      </cdr:nvSpPr>
      <cdr:spPr>
        <a:xfrm xmlns:a="http://schemas.openxmlformats.org/drawingml/2006/main">
          <a:off x="2238374" y="288935"/>
          <a:ext cx="2333625" cy="364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a:t>
          </a:r>
          <a:r>
            <a:rPr lang="en-GB" sz="900" b="1" baseline="0">
              <a:effectLst/>
              <a:latin typeface="+mn-lt"/>
              <a:ea typeface="+mn-ea"/>
              <a:cs typeface="+mn-cs"/>
            </a:rPr>
            <a:t> collisions caused by drivers aged 17-23 speeding</a:t>
          </a:r>
          <a:endParaRPr lang="en-GB" sz="900">
            <a:effectLst/>
          </a:endParaRPr>
        </a:p>
      </cdr:txBody>
    </cdr:sp>
  </cdr:relSizeAnchor>
  <cdr:relSizeAnchor xmlns:cdr="http://schemas.openxmlformats.org/drawingml/2006/chartDrawing">
    <cdr:from>
      <cdr:x>0.02708</cdr:x>
      <cdr:y>0.45052</cdr:y>
    </cdr:from>
    <cdr:to>
      <cdr:x>0.38673</cdr:x>
      <cdr:y>0.60379</cdr:y>
    </cdr:to>
    <cdr:sp macro="" textlink="">
      <cdr:nvSpPr>
        <cdr:cNvPr id="4" name="TextBox 1"/>
        <cdr:cNvSpPr txBox="1"/>
      </cdr:nvSpPr>
      <cdr:spPr>
        <a:xfrm xmlns:a="http://schemas.openxmlformats.org/drawingml/2006/main">
          <a:off x="123825" y="1321693"/>
          <a:ext cx="1644320" cy="449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(26)</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34925</xdr:colOff>
      <xdr:row>2</xdr:row>
      <xdr:rowOff>0</xdr:rowOff>
    </xdr:from>
    <xdr:to>
      <xdr:col>10</xdr:col>
      <xdr:colOff>339725</xdr:colOff>
      <xdr:row>15</xdr:row>
      <xdr:rowOff>225425</xdr:rowOff>
    </xdr:to>
    <xdr:graphicFrame macro="">
      <xdr:nvGraphicFramePr>
        <xdr:cNvPr id="2" name="Chart 1" descr="KSI collisions caused by motorcyclists aged 17-23 speeding&#10;" title="chart for table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596900</xdr:colOff>
      <xdr:row>21</xdr:row>
      <xdr:rowOff>14287</xdr:rowOff>
    </xdr:from>
    <xdr:to>
      <xdr:col>11</xdr:col>
      <xdr:colOff>292100</xdr:colOff>
      <xdr:row>34</xdr:row>
      <xdr:rowOff>55562</xdr:rowOff>
    </xdr:to>
    <xdr:graphicFrame macro="">
      <xdr:nvGraphicFramePr>
        <xdr:cNvPr id="3" name="Chart 2" descr="KSI collisions caused by motorcyclists aged 17-23 speeding&#10;" title="chart for table 32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0.0493</cdr:x>
      <cdr:y>0.09317</cdr:y>
    </cdr:from>
    <cdr:to>
      <cdr:x>0.91832</cdr:x>
      <cdr:y>0.18902</cdr:y>
    </cdr:to>
    <cdr:sp macro="" textlink="">
      <cdr:nvSpPr>
        <cdr:cNvPr id="2" name="TextBox 1"/>
        <cdr:cNvSpPr txBox="1"/>
      </cdr:nvSpPr>
      <cdr:spPr>
        <a:xfrm xmlns:a="http://schemas.openxmlformats.org/drawingml/2006/main">
          <a:off x="225405" y="265064"/>
          <a:ext cx="3973159" cy="2726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a:t>
          </a:r>
          <a:endParaRPr lang="en-GB" sz="900" b="1">
            <a:latin typeface="+mn-lt"/>
            <a:cs typeface="Arial" pitchFamily="34" charset="0"/>
          </a:endParaRPr>
        </a:p>
      </cdr:txBody>
    </cdr:sp>
  </cdr:relSizeAnchor>
  <cdr:relSizeAnchor xmlns:cdr="http://schemas.openxmlformats.org/drawingml/2006/chartDrawing">
    <cdr:from>
      <cdr:x>0</cdr:x>
      <cdr:y>0.26708</cdr:y>
    </cdr:from>
    <cdr:to>
      <cdr:x>0.37917</cdr:x>
      <cdr:y>0.37313</cdr:y>
    </cdr:to>
    <cdr:sp macro="" textlink="">
      <cdr:nvSpPr>
        <cdr:cNvPr id="4" name="TextBox 1"/>
        <cdr:cNvSpPr txBox="1"/>
      </cdr:nvSpPr>
      <cdr:spPr>
        <a:xfrm xmlns:a="http://schemas.openxmlformats.org/drawingml/2006/main">
          <a:off x="0" y="783530"/>
          <a:ext cx="1733565" cy="311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(18)</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0.65394</cdr:y>
    </cdr:from>
    <cdr:to>
      <cdr:x>0.321</cdr:x>
      <cdr:y>0.80783</cdr:y>
    </cdr:to>
    <cdr:sp macro="" textlink="">
      <cdr:nvSpPr>
        <cdr:cNvPr id="2" name="TextBox 1"/>
        <cdr:cNvSpPr txBox="1"/>
      </cdr:nvSpPr>
      <cdr:spPr>
        <a:xfrm xmlns:a="http://schemas.openxmlformats.org/drawingml/2006/main">
          <a:off x="0" y="1793875"/>
          <a:ext cx="1467620" cy="4221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a:t>
          </a:r>
        </a:p>
      </cdr:txBody>
    </cdr:sp>
  </cdr:relSizeAnchor>
  <cdr:relSizeAnchor xmlns:cdr="http://schemas.openxmlformats.org/drawingml/2006/chartDrawing">
    <cdr:from>
      <cdr:x>0.35486</cdr:x>
      <cdr:y>0.18171</cdr:y>
    </cdr:from>
    <cdr:to>
      <cdr:x>0.96454</cdr:x>
      <cdr:y>0.31512</cdr:y>
    </cdr:to>
    <cdr:sp macro="" textlink="">
      <cdr:nvSpPr>
        <cdr:cNvPr id="3" name="TextBox 1"/>
        <cdr:cNvSpPr txBox="1"/>
      </cdr:nvSpPr>
      <cdr:spPr>
        <a:xfrm xmlns:a="http://schemas.openxmlformats.org/drawingml/2006/main">
          <a:off x="1622425" y="498475"/>
          <a:ext cx="2787440" cy="365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KSI collisions caused by motorcyclists aged 17-23 speeding</a:t>
          </a:r>
          <a:endParaRPr lang="en-GB" sz="900" b="1">
            <a:latin typeface="+mn-lt"/>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0.03403</cdr:x>
      <cdr:y>0.43171</cdr:y>
    </cdr:from>
    <cdr:to>
      <cdr:x>0.35503</cdr:x>
      <cdr:y>0.5856</cdr:y>
    </cdr:to>
    <cdr:sp macro="" textlink="">
      <cdr:nvSpPr>
        <cdr:cNvPr id="2" name="TextBox 1"/>
        <cdr:cNvSpPr txBox="1"/>
      </cdr:nvSpPr>
      <cdr:spPr>
        <a:xfrm xmlns:a="http://schemas.openxmlformats.org/drawingml/2006/main">
          <a:off x="155575" y="1184275"/>
          <a:ext cx="1467620" cy="4221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a:t>
          </a:r>
        </a:p>
      </cdr:txBody>
    </cdr:sp>
  </cdr:relSizeAnchor>
  <cdr:relSizeAnchor xmlns:cdr="http://schemas.openxmlformats.org/drawingml/2006/chartDrawing">
    <cdr:from>
      <cdr:x>0.31944</cdr:x>
      <cdr:y>0.10532</cdr:y>
    </cdr:from>
    <cdr:to>
      <cdr:x>0.92912</cdr:x>
      <cdr:y>0.23873</cdr:y>
    </cdr:to>
    <cdr:sp macro="" textlink="">
      <cdr:nvSpPr>
        <cdr:cNvPr id="3" name="TextBox 1"/>
        <cdr:cNvSpPr txBox="1"/>
      </cdr:nvSpPr>
      <cdr:spPr>
        <a:xfrm xmlns:a="http://schemas.openxmlformats.org/drawingml/2006/main">
          <a:off x="1460500" y="288925"/>
          <a:ext cx="2787440" cy="365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KSI collisions caused by motorcyclists aged 17-23 speeding</a:t>
          </a:r>
          <a:endParaRPr lang="en-GB" sz="900" b="1">
            <a:latin typeface="+mn-lt"/>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13</xdr:col>
      <xdr:colOff>334684</xdr:colOff>
      <xdr:row>22</xdr:row>
      <xdr:rowOff>167059</xdr:rowOff>
    </xdr:from>
    <xdr:to>
      <xdr:col>21</xdr:col>
      <xdr:colOff>34366</xdr:colOff>
      <xdr:row>38</xdr:row>
      <xdr:rowOff>27920</xdr:rowOff>
    </xdr:to>
    <xdr:graphicFrame macro="">
      <xdr:nvGraphicFramePr>
        <xdr:cNvPr id="2" name="Chart 1" descr="FPNs issued for offence 'No R plates displayed'&#10;" title="chart for table 34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79934</xdr:colOff>
      <xdr:row>1</xdr:row>
      <xdr:rowOff>185550</xdr:rowOff>
    </xdr:from>
    <xdr:to>
      <xdr:col>20</xdr:col>
      <xdr:colOff>384734</xdr:colOff>
      <xdr:row>17</xdr:row>
      <xdr:rowOff>25680</xdr:rowOff>
    </xdr:to>
    <xdr:graphicFrame macro="">
      <xdr:nvGraphicFramePr>
        <xdr:cNvPr id="3" name="Chart 2" descr="FPNs issued for offence 'No R plates displayed'&#10;" title="chart for table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0.29236</cdr:x>
      <cdr:y>0.12269</cdr:y>
    </cdr:from>
    <cdr:to>
      <cdr:x>0.90204</cdr:x>
      <cdr:y>0.2561</cdr:y>
    </cdr:to>
    <cdr:sp macro="" textlink="">
      <cdr:nvSpPr>
        <cdr:cNvPr id="2" name="TextBox 1"/>
        <cdr:cNvSpPr txBox="1"/>
      </cdr:nvSpPr>
      <cdr:spPr>
        <a:xfrm xmlns:a="http://schemas.openxmlformats.org/drawingml/2006/main">
          <a:off x="1336675" y="336550"/>
          <a:ext cx="2787457" cy="365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FPNs issued for offence 'No R plates displayed'</a:t>
          </a:r>
          <a:endParaRPr lang="en-GB" sz="900" b="1">
            <a:latin typeface="+mn-lt"/>
            <a:cs typeface="Arial" pitchFamily="34" charset="0"/>
          </a:endParaRPr>
        </a:p>
      </cdr:txBody>
    </cdr:sp>
  </cdr:relSizeAnchor>
  <cdr:relSizeAnchor xmlns:cdr="http://schemas.openxmlformats.org/drawingml/2006/chartDrawing">
    <cdr:from>
      <cdr:x>0.01319</cdr:x>
      <cdr:y>0.65394</cdr:y>
    </cdr:from>
    <cdr:to>
      <cdr:x>0.37284</cdr:x>
      <cdr:y>0.80721</cdr:y>
    </cdr:to>
    <cdr:sp macro="" textlink="">
      <cdr:nvSpPr>
        <cdr:cNvPr id="4" name="TextBox 1"/>
        <cdr:cNvSpPr txBox="1"/>
      </cdr:nvSpPr>
      <cdr:spPr>
        <a:xfrm xmlns:a="http://schemas.openxmlformats.org/drawingml/2006/main">
          <a:off x="60325" y="1793875"/>
          <a:ext cx="1644320" cy="420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(53)</a:t>
          </a:r>
        </a:p>
      </cdr:txBody>
    </cdr:sp>
  </cdr:relSizeAnchor>
</c:userShapes>
</file>

<file path=xl/drawings/drawing44.xml><?xml version="1.0" encoding="utf-8"?>
<c:userShapes xmlns:c="http://schemas.openxmlformats.org/drawingml/2006/chart">
  <cdr:relSizeAnchor xmlns:cdr="http://schemas.openxmlformats.org/drawingml/2006/chartDrawing">
    <cdr:from>
      <cdr:x>0.26944</cdr:x>
      <cdr:y>0.1713</cdr:y>
    </cdr:from>
    <cdr:to>
      <cdr:x>0.87912</cdr:x>
      <cdr:y>0.30471</cdr:y>
    </cdr:to>
    <cdr:sp macro="" textlink="">
      <cdr:nvSpPr>
        <cdr:cNvPr id="2" name="TextBox 1"/>
        <cdr:cNvSpPr txBox="1"/>
      </cdr:nvSpPr>
      <cdr:spPr>
        <a:xfrm xmlns:a="http://schemas.openxmlformats.org/drawingml/2006/main">
          <a:off x="1231900" y="469900"/>
          <a:ext cx="2787457" cy="365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FPNs issued for offence 'No R plates displayed'</a:t>
          </a:r>
          <a:endParaRPr lang="en-GB" sz="900" b="1">
            <a:latin typeface="+mn-lt"/>
            <a:cs typeface="Arial" pitchFamily="34" charset="0"/>
          </a:endParaRPr>
        </a:p>
      </cdr:txBody>
    </cdr:sp>
  </cdr:relSizeAnchor>
  <cdr:relSizeAnchor xmlns:cdr="http://schemas.openxmlformats.org/drawingml/2006/chartDrawing">
    <cdr:from>
      <cdr:x>0</cdr:x>
      <cdr:y>0.74679</cdr:y>
    </cdr:from>
    <cdr:to>
      <cdr:x>0.35965</cdr:x>
      <cdr:y>0.90006</cdr:y>
    </cdr:to>
    <cdr:sp macro="" textlink="">
      <cdr:nvSpPr>
        <cdr:cNvPr id="4" name="TextBox 1"/>
        <cdr:cNvSpPr txBox="1"/>
      </cdr:nvSpPr>
      <cdr:spPr>
        <a:xfrm xmlns:a="http://schemas.openxmlformats.org/drawingml/2006/main">
          <a:off x="0" y="2190849"/>
          <a:ext cx="1644320" cy="449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(53)</a:t>
          </a:r>
        </a:p>
      </cdr:txBody>
    </cdr:sp>
  </cdr:relSizeAnchor>
</c:userShapes>
</file>

<file path=xl/drawings/drawing45.xml><?xml version="1.0" encoding="utf-8"?>
<xdr:wsDr xmlns:xdr="http://schemas.openxmlformats.org/drawingml/2006/spreadsheetDrawing" xmlns:a="http://schemas.openxmlformats.org/drawingml/2006/main">
  <xdr:twoCellAnchor>
    <xdr:from>
      <xdr:col>5</xdr:col>
      <xdr:colOff>28576</xdr:colOff>
      <xdr:row>5</xdr:row>
      <xdr:rowOff>33337</xdr:rowOff>
    </xdr:from>
    <xdr:to>
      <xdr:col>15</xdr:col>
      <xdr:colOff>28576</xdr:colOff>
      <xdr:row>19</xdr:row>
      <xdr:rowOff>109537</xdr:rowOff>
    </xdr:to>
    <xdr:graphicFrame macro="">
      <xdr:nvGraphicFramePr>
        <xdr:cNvPr id="2" name="Chart 1" descr="Awareness of the GDL Scheme by gender and driver status (with 95% Confidence Range)&#10;" title="chart for table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47625</xdr:colOff>
      <xdr:row>4</xdr:row>
      <xdr:rowOff>42862</xdr:rowOff>
    </xdr:from>
    <xdr:to>
      <xdr:col>11</xdr:col>
      <xdr:colOff>352425</xdr:colOff>
      <xdr:row>18</xdr:row>
      <xdr:rowOff>61912</xdr:rowOff>
    </xdr:to>
    <xdr:graphicFrame macro="">
      <xdr:nvGraphicFramePr>
        <xdr:cNvPr id="3" name="Chart 2" descr="Awareness of the GDL Scheme by urban/rural location (with 95% Confidence Range), Northern Ireland 2017/18 - 2018/19&#10;" title="chart for table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133350</xdr:colOff>
      <xdr:row>2</xdr:row>
      <xdr:rowOff>300037</xdr:rowOff>
    </xdr:from>
    <xdr:to>
      <xdr:col>14</xdr:col>
      <xdr:colOff>400050</xdr:colOff>
      <xdr:row>11</xdr:row>
      <xdr:rowOff>80962</xdr:rowOff>
    </xdr:to>
    <xdr:graphicFrame macro="">
      <xdr:nvGraphicFramePr>
        <xdr:cNvPr id="3" name="Chart 2" descr="Awareness of Specific elements in the new GDL scheme, Northern Ireland 2018/19 - 2019/20" title="chart for table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304800</xdr:colOff>
      <xdr:row>2</xdr:row>
      <xdr:rowOff>176212</xdr:rowOff>
    </xdr:from>
    <xdr:to>
      <xdr:col>16</xdr:col>
      <xdr:colOff>462000</xdr:colOff>
      <xdr:row>10</xdr:row>
      <xdr:rowOff>309562</xdr:rowOff>
    </xdr:to>
    <xdr:graphicFrame macro="">
      <xdr:nvGraphicFramePr>
        <xdr:cNvPr id="2" name="Chart 1" descr="Awareness of Specific elements in the new GDL scheme, by gender Northern Ireland 2019/20" title="chart for table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171450</xdr:colOff>
      <xdr:row>2</xdr:row>
      <xdr:rowOff>6350</xdr:rowOff>
    </xdr:from>
    <xdr:to>
      <xdr:col>13</xdr:col>
      <xdr:colOff>476250</xdr:colOff>
      <xdr:row>14</xdr:row>
      <xdr:rowOff>120650</xdr:rowOff>
    </xdr:to>
    <xdr:graphicFrame macro="">
      <xdr:nvGraphicFramePr>
        <xdr:cNvPr id="3" name="Chart 2" descr="Number of KSIs resulting from collisions involving car drivers aged 17 to 23 who were responsible for the collision, Northern Ireland 2008-2019" title="Chart for tabl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139700</xdr:colOff>
      <xdr:row>23</xdr:row>
      <xdr:rowOff>3175</xdr:rowOff>
    </xdr:from>
    <xdr:to>
      <xdr:col>13</xdr:col>
      <xdr:colOff>444500</xdr:colOff>
      <xdr:row>35</xdr:row>
      <xdr:rowOff>107950</xdr:rowOff>
    </xdr:to>
    <xdr:graphicFrame macro="">
      <xdr:nvGraphicFramePr>
        <xdr:cNvPr id="4" name="Chart 3" descr="Number of KSIs resulting from collisions involving car drivers aged 17 to 23 who were responsible for the collision, Northern Ireland 2008-2019 Rolling Average" title="Chart for table 3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0.09028</cdr:x>
      <cdr:y>0.0274</cdr:y>
    </cdr:from>
    <cdr:to>
      <cdr:x>0.95994</cdr:x>
      <cdr:y>0.12348</cdr:y>
    </cdr:to>
    <cdr:sp macro="" textlink="">
      <cdr:nvSpPr>
        <cdr:cNvPr id="2" name="TextBox 1"/>
        <cdr:cNvSpPr txBox="1"/>
      </cdr:nvSpPr>
      <cdr:spPr>
        <a:xfrm xmlns:a="http://schemas.openxmlformats.org/drawingml/2006/main">
          <a:off x="412760" y="73248"/>
          <a:ext cx="3976086" cy="2568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 who were responsible for the collision</a:t>
          </a:r>
          <a:endParaRPr lang="en-GB" sz="900" b="1">
            <a:latin typeface="+mn-lt"/>
            <a:cs typeface="Arial" pitchFamily="34" charset="0"/>
          </a:endParaRPr>
        </a:p>
      </cdr:txBody>
    </cdr:sp>
  </cdr:relSizeAnchor>
  <cdr:relSizeAnchor xmlns:cdr="http://schemas.openxmlformats.org/drawingml/2006/chartDrawing">
    <cdr:from>
      <cdr:x>0.0125</cdr:x>
      <cdr:y>0.38488</cdr:y>
    </cdr:from>
    <cdr:to>
      <cdr:x>0.37292</cdr:x>
      <cdr:y>0.49053</cdr:y>
    </cdr:to>
    <cdr:sp macro="" textlink="">
      <cdr:nvSpPr>
        <cdr:cNvPr id="4" name="TextBox 1"/>
        <cdr:cNvSpPr txBox="1"/>
      </cdr:nvSpPr>
      <cdr:spPr>
        <a:xfrm xmlns:a="http://schemas.openxmlformats.org/drawingml/2006/main">
          <a:off x="57150" y="1028919"/>
          <a:ext cx="1647840" cy="282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(147)</a:t>
          </a:r>
        </a:p>
      </cdr:txBody>
    </cdr:sp>
  </cdr:relSizeAnchor>
</c:userShapes>
</file>

<file path=xl/drawings/drawing7.xml><?xml version="1.0" encoding="utf-8"?>
<c:userShapes xmlns:c="http://schemas.openxmlformats.org/drawingml/2006/chart">
  <cdr:relSizeAnchor xmlns:cdr="http://schemas.openxmlformats.org/drawingml/2006/chartDrawing">
    <cdr:from>
      <cdr:x>0.12778</cdr:x>
      <cdr:y>0.04308</cdr:y>
    </cdr:from>
    <cdr:to>
      <cdr:x>0.99744</cdr:x>
      <cdr:y>0.13916</cdr:y>
    </cdr:to>
    <cdr:sp macro="" textlink="">
      <cdr:nvSpPr>
        <cdr:cNvPr id="2" name="TextBox 1"/>
        <cdr:cNvSpPr txBox="1"/>
      </cdr:nvSpPr>
      <cdr:spPr>
        <a:xfrm xmlns:a="http://schemas.openxmlformats.org/drawingml/2006/main">
          <a:off x="584195" y="115031"/>
          <a:ext cx="3976085" cy="2565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 who were responsible for the collision</a:t>
          </a:r>
          <a:endParaRPr lang="en-GB" sz="900" b="1">
            <a:latin typeface="+mn-lt"/>
            <a:cs typeface="Arial" pitchFamily="34" charset="0"/>
          </a:endParaRPr>
        </a:p>
      </cdr:txBody>
    </cdr:sp>
  </cdr:relSizeAnchor>
  <cdr:relSizeAnchor xmlns:cdr="http://schemas.openxmlformats.org/drawingml/2006/chartDrawing">
    <cdr:from>
      <cdr:x>0.02917</cdr:x>
      <cdr:y>0.28625</cdr:y>
    </cdr:from>
    <cdr:to>
      <cdr:x>0.38959</cdr:x>
      <cdr:y>0.3919</cdr:y>
    </cdr:to>
    <cdr:sp macro="" textlink="">
      <cdr:nvSpPr>
        <cdr:cNvPr id="4" name="TextBox 1"/>
        <cdr:cNvSpPr txBox="1"/>
      </cdr:nvSpPr>
      <cdr:spPr>
        <a:xfrm xmlns:a="http://schemas.openxmlformats.org/drawingml/2006/main">
          <a:off x="133365" y="839758"/>
          <a:ext cx="1647840" cy="309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(147)</a:t>
          </a: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609228</xdr:colOff>
      <xdr:row>1</xdr:row>
      <xdr:rowOff>14941</xdr:rowOff>
    </xdr:from>
    <xdr:to>
      <xdr:col>18</xdr:col>
      <xdr:colOff>308909</xdr:colOff>
      <xdr:row>16</xdr:row>
      <xdr:rowOff>67983</xdr:rowOff>
    </xdr:to>
    <xdr:graphicFrame macro="">
      <xdr:nvGraphicFramePr>
        <xdr:cNvPr id="3" name="Chart 2" descr="Proportion of passenger KSIs injured travelling with a driver aged 17 to 23 that were aged 14 to 20&#10;" title="Chart for tabl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609039</xdr:colOff>
      <xdr:row>22</xdr:row>
      <xdr:rowOff>1681</xdr:rowOff>
    </xdr:from>
    <xdr:to>
      <xdr:col>18</xdr:col>
      <xdr:colOff>301250</xdr:colOff>
      <xdr:row>37</xdr:row>
      <xdr:rowOff>49306</xdr:rowOff>
    </xdr:to>
    <xdr:graphicFrame macro="">
      <xdr:nvGraphicFramePr>
        <xdr:cNvPr id="4" name="Chart 3" descr="Proportion of passenger KSIs injured travelling with a driver aged 17 to 23 that were aged 14 to 20&#10;" title="Table for chart 4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0.08588</cdr:x>
      <cdr:y>0.00302</cdr:y>
    </cdr:from>
    <cdr:to>
      <cdr:x>0.95554</cdr:x>
      <cdr:y>0.0991</cdr:y>
    </cdr:to>
    <cdr:sp macro="" textlink="">
      <cdr:nvSpPr>
        <cdr:cNvPr id="2" name="TextBox 1"/>
        <cdr:cNvSpPr txBox="1"/>
      </cdr:nvSpPr>
      <cdr:spPr>
        <a:xfrm xmlns:a="http://schemas.openxmlformats.org/drawingml/2006/main">
          <a:off x="389960" y="8867"/>
          <a:ext cx="3948799" cy="2825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Proportion of passenger KSIs </a:t>
          </a:r>
          <a:r>
            <a:rPr lang="en-GB" sz="900" b="1">
              <a:effectLst/>
              <a:latin typeface="+mn-lt"/>
              <a:ea typeface="+mn-ea"/>
              <a:cs typeface="+mn-cs"/>
            </a:rPr>
            <a:t>injured travelling with a driver aged 17 to 23 that were aged 14 to 20</a:t>
          </a:r>
          <a:endParaRPr lang="en-GB" sz="900">
            <a:effectLst/>
          </a:endParaRPr>
        </a:p>
      </cdr:txBody>
    </cdr:sp>
  </cdr:relSizeAnchor>
  <cdr:relSizeAnchor xmlns:cdr="http://schemas.openxmlformats.org/drawingml/2006/chartDrawing">
    <cdr:from>
      <cdr:x>0.0588</cdr:x>
      <cdr:y>0.39115</cdr:y>
    </cdr:from>
    <cdr:to>
      <cdr:x>0.41922</cdr:x>
      <cdr:y>0.4968</cdr:y>
    </cdr:to>
    <cdr:sp macro="" textlink="">
      <cdr:nvSpPr>
        <cdr:cNvPr id="4" name="TextBox 1"/>
        <cdr:cNvSpPr txBox="1"/>
      </cdr:nvSpPr>
      <cdr:spPr>
        <a:xfrm xmlns:a="http://schemas.openxmlformats.org/drawingml/2006/main">
          <a:off x="267000" y="1150157"/>
          <a:ext cx="1636532" cy="310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(61%)</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10" sqref="P10"/>
    </sheetView>
  </sheetViews>
  <sheetFormatPr defaultRowHeight="15"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zoomScaleNormal="100" workbookViewId="0">
      <selection activeCell="K5" sqref="K5"/>
    </sheetView>
  </sheetViews>
  <sheetFormatPr defaultRowHeight="15" x14ac:dyDescent="0.25"/>
  <cols>
    <col min="1" max="1" width="16" customWidth="1"/>
    <col min="2" max="3" width="15.85546875" customWidth="1"/>
    <col min="4" max="6" width="14.5703125" customWidth="1"/>
    <col min="7" max="8" width="13.5703125" style="70" customWidth="1"/>
    <col min="9" max="9" width="13" customWidth="1"/>
    <col min="10" max="10" width="2.7109375" customWidth="1"/>
  </cols>
  <sheetData>
    <row r="1" spans="1:12" x14ac:dyDescent="0.25">
      <c r="A1" s="11" t="s">
        <v>264</v>
      </c>
    </row>
    <row r="3" spans="1:12" x14ac:dyDescent="0.25">
      <c r="A3" s="567" t="s">
        <v>223</v>
      </c>
      <c r="B3" s="569" t="s">
        <v>44</v>
      </c>
      <c r="C3" s="570"/>
      <c r="D3" s="570"/>
      <c r="E3" s="571"/>
      <c r="F3" s="568" t="s">
        <v>45</v>
      </c>
      <c r="G3" s="568"/>
      <c r="H3" s="568"/>
      <c r="I3" s="568"/>
    </row>
    <row r="4" spans="1:12" x14ac:dyDescent="0.25">
      <c r="A4" s="567"/>
      <c r="B4" s="179" t="s">
        <v>155</v>
      </c>
      <c r="C4" s="179" t="s">
        <v>156</v>
      </c>
      <c r="D4" s="179" t="s">
        <v>218</v>
      </c>
      <c r="E4" s="287" t="s">
        <v>251</v>
      </c>
      <c r="F4" s="179" t="s">
        <v>155</v>
      </c>
      <c r="G4" s="179" t="s">
        <v>156</v>
      </c>
      <c r="H4" s="180" t="s">
        <v>218</v>
      </c>
      <c r="I4" s="180" t="s">
        <v>251</v>
      </c>
      <c r="K4" s="19" t="s">
        <v>70</v>
      </c>
    </row>
    <row r="5" spans="1:12" x14ac:dyDescent="0.25">
      <c r="A5" s="181" t="s">
        <v>46</v>
      </c>
      <c r="B5" s="28">
        <v>20</v>
      </c>
      <c r="C5" s="27">
        <v>17</v>
      </c>
      <c r="D5" s="182">
        <v>16</v>
      </c>
      <c r="E5" s="27">
        <v>19</v>
      </c>
      <c r="F5" s="27">
        <v>16</v>
      </c>
      <c r="G5" s="27">
        <v>15</v>
      </c>
      <c r="H5" s="252">
        <v>14</v>
      </c>
      <c r="I5" s="27">
        <v>16</v>
      </c>
      <c r="K5" s="24"/>
      <c r="L5" s="25" t="s">
        <v>71</v>
      </c>
    </row>
    <row r="6" spans="1:12" x14ac:dyDescent="0.25">
      <c r="A6" s="181" t="s">
        <v>47</v>
      </c>
      <c r="B6" s="26">
        <v>9</v>
      </c>
      <c r="C6" s="26">
        <v>9</v>
      </c>
      <c r="D6" s="183">
        <v>9</v>
      </c>
      <c r="E6" s="183">
        <v>8</v>
      </c>
      <c r="F6" s="26">
        <v>8</v>
      </c>
      <c r="G6" s="26">
        <v>6</v>
      </c>
      <c r="H6" s="26">
        <v>6</v>
      </c>
      <c r="I6" s="26">
        <v>5</v>
      </c>
      <c r="K6" s="26"/>
      <c r="L6" s="25" t="s">
        <v>72</v>
      </c>
    </row>
    <row r="7" spans="1:12" x14ac:dyDescent="0.25">
      <c r="A7" s="181" t="s">
        <v>48</v>
      </c>
      <c r="B7" s="252">
        <v>13</v>
      </c>
      <c r="C7" s="26">
        <v>8</v>
      </c>
      <c r="D7" s="253">
        <v>14</v>
      </c>
      <c r="E7" s="253">
        <v>14</v>
      </c>
      <c r="F7" s="26">
        <v>9</v>
      </c>
      <c r="G7" s="26">
        <v>5</v>
      </c>
      <c r="H7" s="252">
        <v>11</v>
      </c>
      <c r="I7" s="253">
        <v>12</v>
      </c>
      <c r="K7" s="251"/>
      <c r="L7" s="25" t="s">
        <v>73</v>
      </c>
    </row>
    <row r="8" spans="1:12" x14ac:dyDescent="0.25">
      <c r="A8" s="181" t="s">
        <v>49</v>
      </c>
      <c r="B8" s="26">
        <v>5</v>
      </c>
      <c r="C8" s="252">
        <v>10</v>
      </c>
      <c r="D8" s="26">
        <v>9</v>
      </c>
      <c r="E8" s="253">
        <v>12</v>
      </c>
      <c r="F8" s="26">
        <v>5</v>
      </c>
      <c r="G8" s="26">
        <v>9</v>
      </c>
      <c r="H8" s="26">
        <v>8</v>
      </c>
      <c r="I8" s="253">
        <v>11</v>
      </c>
      <c r="K8" s="27"/>
      <c r="L8" s="25" t="s">
        <v>74</v>
      </c>
    </row>
    <row r="9" spans="1:12" x14ac:dyDescent="0.25">
      <c r="A9" s="181" t="s">
        <v>50</v>
      </c>
      <c r="B9" s="184">
        <v>0</v>
      </c>
      <c r="C9" s="24">
        <v>1</v>
      </c>
      <c r="D9" s="24">
        <v>1</v>
      </c>
      <c r="E9" s="24">
        <v>1</v>
      </c>
      <c r="F9" s="184">
        <v>0</v>
      </c>
      <c r="G9" s="24">
        <v>1</v>
      </c>
      <c r="H9" s="24">
        <v>1</v>
      </c>
      <c r="I9" s="24">
        <v>1</v>
      </c>
      <c r="K9" s="28"/>
      <c r="L9" s="25" t="s">
        <v>75</v>
      </c>
    </row>
    <row r="10" spans="1:12" x14ac:dyDescent="0.25">
      <c r="A10" s="181" t="s">
        <v>51</v>
      </c>
      <c r="B10" s="26">
        <v>6</v>
      </c>
      <c r="C10" s="26">
        <v>7</v>
      </c>
      <c r="D10" s="26">
        <v>7</v>
      </c>
      <c r="E10" s="183">
        <v>5</v>
      </c>
      <c r="F10" s="26">
        <v>6</v>
      </c>
      <c r="G10" s="26">
        <v>7</v>
      </c>
      <c r="H10" s="26">
        <v>7</v>
      </c>
      <c r="I10" s="26">
        <v>5</v>
      </c>
    </row>
    <row r="11" spans="1:12" x14ac:dyDescent="0.25">
      <c r="A11" s="181" t="s">
        <v>52</v>
      </c>
      <c r="B11" s="24">
        <v>1</v>
      </c>
      <c r="C11" s="24">
        <v>1</v>
      </c>
      <c r="D11" s="24">
        <v>1</v>
      </c>
      <c r="E11" s="309">
        <v>0</v>
      </c>
      <c r="F11" s="24">
        <v>1</v>
      </c>
      <c r="G11" s="24">
        <v>1</v>
      </c>
      <c r="H11" s="24">
        <v>1</v>
      </c>
      <c r="I11" s="307">
        <v>0</v>
      </c>
    </row>
    <row r="12" spans="1:12" x14ac:dyDescent="0.25">
      <c r="A12" s="181" t="s">
        <v>53</v>
      </c>
      <c r="B12" s="184">
        <v>0</v>
      </c>
      <c r="C12" s="184">
        <v>0</v>
      </c>
      <c r="D12" s="184">
        <v>0</v>
      </c>
      <c r="E12" s="24">
        <v>1</v>
      </c>
      <c r="F12" s="184">
        <v>0</v>
      </c>
      <c r="G12" s="184">
        <v>0</v>
      </c>
      <c r="H12" s="184">
        <v>0</v>
      </c>
      <c r="I12" s="307">
        <v>0</v>
      </c>
    </row>
    <row r="13" spans="1:12" x14ac:dyDescent="0.25">
      <c r="A13" s="181" t="s">
        <v>54</v>
      </c>
      <c r="B13" s="24">
        <v>4</v>
      </c>
      <c r="C13" s="24">
        <v>4</v>
      </c>
      <c r="D13" s="24">
        <v>4</v>
      </c>
      <c r="E13" s="24">
        <v>3</v>
      </c>
      <c r="F13" s="24">
        <v>4</v>
      </c>
      <c r="G13" s="24">
        <v>4</v>
      </c>
      <c r="H13" s="24">
        <v>4</v>
      </c>
      <c r="I13" s="24">
        <v>3</v>
      </c>
    </row>
    <row r="14" spans="1:12" x14ac:dyDescent="0.25">
      <c r="A14" s="181" t="s">
        <v>55</v>
      </c>
      <c r="B14" s="24">
        <v>1</v>
      </c>
      <c r="C14" s="24">
        <v>1</v>
      </c>
      <c r="D14" s="24">
        <v>1</v>
      </c>
      <c r="E14" s="309">
        <v>0</v>
      </c>
      <c r="F14" s="24">
        <v>1</v>
      </c>
      <c r="G14" s="24">
        <v>1</v>
      </c>
      <c r="H14" s="24">
        <v>1</v>
      </c>
      <c r="I14" s="307">
        <v>0</v>
      </c>
    </row>
    <row r="15" spans="1:12" x14ac:dyDescent="0.25">
      <c r="A15" s="181" t="s">
        <v>56</v>
      </c>
      <c r="B15" s="24">
        <v>1</v>
      </c>
      <c r="C15" s="24">
        <v>1</v>
      </c>
      <c r="D15" s="185">
        <v>1</v>
      </c>
      <c r="E15" s="308">
        <v>0</v>
      </c>
      <c r="F15" s="24">
        <v>1</v>
      </c>
      <c r="G15" s="24">
        <v>1</v>
      </c>
      <c r="H15" s="24">
        <v>1</v>
      </c>
      <c r="I15" s="307">
        <v>0</v>
      </c>
    </row>
    <row r="16" spans="1:12" x14ac:dyDescent="0.25">
      <c r="A16" s="181" t="s">
        <v>57</v>
      </c>
      <c r="B16" s="24">
        <v>3</v>
      </c>
      <c r="C16" s="24">
        <v>3</v>
      </c>
      <c r="D16" s="185">
        <v>1</v>
      </c>
      <c r="E16" s="24">
        <v>1</v>
      </c>
      <c r="F16" s="24">
        <v>3</v>
      </c>
      <c r="G16" s="24">
        <v>3</v>
      </c>
      <c r="H16" s="24">
        <v>1</v>
      </c>
      <c r="I16" s="24">
        <v>1</v>
      </c>
    </row>
    <row r="17" spans="1:15" x14ac:dyDescent="0.25">
      <c r="A17" s="181" t="s">
        <v>58</v>
      </c>
      <c r="B17" s="24">
        <v>3</v>
      </c>
      <c r="C17" s="24">
        <v>2</v>
      </c>
      <c r="D17" s="185">
        <v>2</v>
      </c>
      <c r="E17" s="24">
        <v>4</v>
      </c>
      <c r="F17" s="24">
        <v>2</v>
      </c>
      <c r="G17" s="24">
        <v>1</v>
      </c>
      <c r="H17" s="24">
        <v>1</v>
      </c>
      <c r="I17" s="24">
        <v>3</v>
      </c>
    </row>
    <row r="18" spans="1:15" x14ac:dyDescent="0.25">
      <c r="A18" s="181" t="s">
        <v>59</v>
      </c>
      <c r="B18" s="26">
        <v>7</v>
      </c>
      <c r="C18" s="26">
        <v>8</v>
      </c>
      <c r="D18" s="183">
        <v>6</v>
      </c>
      <c r="E18" s="24">
        <v>4</v>
      </c>
      <c r="F18" s="26">
        <v>5</v>
      </c>
      <c r="G18" s="26">
        <v>5</v>
      </c>
      <c r="H18" s="24">
        <v>4</v>
      </c>
      <c r="I18" s="24">
        <v>2</v>
      </c>
    </row>
    <row r="19" spans="1:15" x14ac:dyDescent="0.25">
      <c r="A19" s="181" t="s">
        <v>60</v>
      </c>
      <c r="B19" s="26">
        <v>5</v>
      </c>
      <c r="C19" s="26">
        <v>6</v>
      </c>
      <c r="D19" s="183">
        <v>6</v>
      </c>
      <c r="E19" s="24">
        <v>4</v>
      </c>
      <c r="F19" s="26">
        <v>5</v>
      </c>
      <c r="G19" s="26">
        <v>6</v>
      </c>
      <c r="H19" s="26">
        <v>6</v>
      </c>
      <c r="I19" s="24">
        <v>4</v>
      </c>
      <c r="N19" s="188"/>
      <c r="O19" s="189"/>
    </row>
    <row r="20" spans="1:15" x14ac:dyDescent="0.25">
      <c r="A20" s="181" t="s">
        <v>61</v>
      </c>
      <c r="B20" s="26">
        <v>7</v>
      </c>
      <c r="C20" s="26">
        <v>6</v>
      </c>
      <c r="D20" s="183">
        <v>8</v>
      </c>
      <c r="E20" s="253">
        <v>12</v>
      </c>
      <c r="F20" s="26">
        <v>5</v>
      </c>
      <c r="G20" s="26">
        <v>5</v>
      </c>
      <c r="H20" s="26">
        <v>8</v>
      </c>
      <c r="I20" s="253">
        <v>12</v>
      </c>
    </row>
    <row r="21" spans="1:15" x14ac:dyDescent="0.25">
      <c r="A21" s="181" t="s">
        <v>62</v>
      </c>
      <c r="B21" s="24">
        <v>4</v>
      </c>
      <c r="C21" s="24">
        <v>3</v>
      </c>
      <c r="D21" s="185">
        <v>3</v>
      </c>
      <c r="E21" s="24">
        <v>4</v>
      </c>
      <c r="F21" s="24">
        <v>2</v>
      </c>
      <c r="G21" s="24">
        <v>1</v>
      </c>
      <c r="H21" s="24">
        <v>2</v>
      </c>
      <c r="I21" s="24">
        <v>3</v>
      </c>
    </row>
    <row r="22" spans="1:15" x14ac:dyDescent="0.25">
      <c r="A22" s="181" t="s">
        <v>63</v>
      </c>
      <c r="B22" s="252">
        <v>12</v>
      </c>
      <c r="C22" s="26">
        <v>9</v>
      </c>
      <c r="D22" s="253">
        <v>12</v>
      </c>
      <c r="E22" s="253">
        <v>10</v>
      </c>
      <c r="F22" s="26">
        <v>6</v>
      </c>
      <c r="G22" s="24">
        <v>4</v>
      </c>
      <c r="H22" s="26">
        <v>7</v>
      </c>
      <c r="I22" s="26">
        <v>6</v>
      </c>
    </row>
    <row r="23" spans="1:15" x14ac:dyDescent="0.25">
      <c r="A23" s="181" t="s">
        <v>64</v>
      </c>
      <c r="B23" s="24">
        <v>4</v>
      </c>
      <c r="C23" s="24">
        <v>3</v>
      </c>
      <c r="D23" s="183">
        <v>6</v>
      </c>
      <c r="E23" s="183">
        <v>8</v>
      </c>
      <c r="F23" s="24">
        <v>4</v>
      </c>
      <c r="G23" s="24">
        <v>3</v>
      </c>
      <c r="H23" s="24">
        <v>4</v>
      </c>
      <c r="I23" s="26">
        <v>5</v>
      </c>
    </row>
    <row r="24" spans="1:15" x14ac:dyDescent="0.25">
      <c r="A24" s="181" t="s">
        <v>65</v>
      </c>
      <c r="B24" s="252">
        <v>11</v>
      </c>
      <c r="C24" s="252">
        <v>10</v>
      </c>
      <c r="D24" s="253">
        <v>10</v>
      </c>
      <c r="E24" s="183">
        <v>9</v>
      </c>
      <c r="F24" s="252">
        <v>10</v>
      </c>
      <c r="G24" s="26">
        <v>9</v>
      </c>
      <c r="H24" s="26">
        <v>9</v>
      </c>
      <c r="I24" s="26">
        <v>7</v>
      </c>
    </row>
    <row r="25" spans="1:15" x14ac:dyDescent="0.25">
      <c r="A25" s="181" t="s">
        <v>66</v>
      </c>
      <c r="B25" s="26">
        <v>7</v>
      </c>
      <c r="C25" s="252">
        <v>10</v>
      </c>
      <c r="D25" s="183">
        <v>9</v>
      </c>
      <c r="E25" s="253">
        <v>10</v>
      </c>
      <c r="F25" s="26">
        <v>6</v>
      </c>
      <c r="G25" s="26">
        <v>8</v>
      </c>
      <c r="H25" s="26">
        <v>7</v>
      </c>
      <c r="I25" s="26">
        <v>9</v>
      </c>
    </row>
    <row r="26" spans="1:15" x14ac:dyDescent="0.25">
      <c r="A26" s="181" t="s">
        <v>67</v>
      </c>
      <c r="B26" s="28">
        <v>21</v>
      </c>
      <c r="C26" s="27">
        <v>17</v>
      </c>
      <c r="D26" s="253">
        <v>10</v>
      </c>
      <c r="E26" s="253">
        <v>12</v>
      </c>
      <c r="F26" s="27">
        <v>16</v>
      </c>
      <c r="G26" s="252">
        <v>14</v>
      </c>
      <c r="H26" s="26">
        <v>7</v>
      </c>
      <c r="I26" s="26">
        <v>8</v>
      </c>
    </row>
    <row r="27" spans="1:15" x14ac:dyDescent="0.25">
      <c r="A27" s="181" t="s">
        <v>68</v>
      </c>
      <c r="B27" s="252">
        <v>10</v>
      </c>
      <c r="C27" s="26">
        <v>9</v>
      </c>
      <c r="D27" s="183">
        <v>8</v>
      </c>
      <c r="E27" s="183">
        <v>7</v>
      </c>
      <c r="F27" s="26">
        <v>8</v>
      </c>
      <c r="G27" s="26">
        <v>7</v>
      </c>
      <c r="H27" s="26">
        <v>7</v>
      </c>
      <c r="I27" s="26">
        <v>6</v>
      </c>
    </row>
    <row r="28" spans="1:15" x14ac:dyDescent="0.25">
      <c r="A28" s="181" t="s">
        <v>69</v>
      </c>
      <c r="B28" s="27">
        <v>17</v>
      </c>
      <c r="C28" s="251">
        <v>14</v>
      </c>
      <c r="D28" s="182">
        <v>19</v>
      </c>
      <c r="E28" s="253">
        <v>11</v>
      </c>
      <c r="F28" s="27">
        <v>15</v>
      </c>
      <c r="G28" s="252">
        <v>13</v>
      </c>
      <c r="H28" s="27">
        <v>18</v>
      </c>
      <c r="I28" s="253">
        <v>10</v>
      </c>
    </row>
    <row r="29" spans="1:15" x14ac:dyDescent="0.25">
      <c r="A29" s="186" t="s">
        <v>16</v>
      </c>
      <c r="B29" s="242">
        <v>171</v>
      </c>
      <c r="C29" s="242">
        <v>159</v>
      </c>
      <c r="D29" s="187">
        <v>163</v>
      </c>
      <c r="E29" s="310">
        <v>159</v>
      </c>
      <c r="F29" s="242">
        <v>138</v>
      </c>
      <c r="G29" s="242">
        <v>129</v>
      </c>
      <c r="H29" s="242">
        <v>135</v>
      </c>
      <c r="I29" s="180">
        <v>129</v>
      </c>
    </row>
    <row r="30" spans="1:15" x14ac:dyDescent="0.25">
      <c r="A30" s="48" t="s">
        <v>154</v>
      </c>
      <c r="B30" s="114">
        <f t="shared" ref="B30:G30" si="0">SUM(B28,B5:B10)</f>
        <v>70</v>
      </c>
      <c r="C30" s="114">
        <f t="shared" si="0"/>
        <v>66</v>
      </c>
      <c r="D30" s="114">
        <f t="shared" si="0"/>
        <v>75</v>
      </c>
      <c r="E30" s="114">
        <f t="shared" si="0"/>
        <v>70</v>
      </c>
      <c r="F30" s="114">
        <f>SUM(F28,F5:F10)</f>
        <v>59</v>
      </c>
      <c r="G30" s="114">
        <f t="shared" si="0"/>
        <v>56</v>
      </c>
      <c r="H30" s="114">
        <f>SUM(H28,H5:H10)</f>
        <v>65</v>
      </c>
      <c r="I30" s="114">
        <f>SUM(I28,I5:I10)</f>
        <v>60</v>
      </c>
    </row>
    <row r="31" spans="1:15" x14ac:dyDescent="0.25">
      <c r="A31" s="9" t="s">
        <v>88</v>
      </c>
      <c r="B31" s="115">
        <f t="shared" ref="B31:H31" si="1">B30/B29</f>
        <v>0.40935672514619881</v>
      </c>
      <c r="C31" s="115">
        <f t="shared" si="1"/>
        <v>0.41509433962264153</v>
      </c>
      <c r="D31" s="115">
        <f t="shared" si="1"/>
        <v>0.46012269938650308</v>
      </c>
      <c r="E31" s="115">
        <f t="shared" si="1"/>
        <v>0.44025157232704404</v>
      </c>
      <c r="F31" s="115">
        <f>F30/F29</f>
        <v>0.42753623188405798</v>
      </c>
      <c r="G31" s="115">
        <f t="shared" si="1"/>
        <v>0.43410852713178294</v>
      </c>
      <c r="H31" s="115">
        <f t="shared" si="1"/>
        <v>0.48148148148148145</v>
      </c>
      <c r="I31" s="115">
        <f>I30/I29</f>
        <v>0.46511627906976744</v>
      </c>
    </row>
    <row r="32" spans="1:15" x14ac:dyDescent="0.25">
      <c r="A32" s="10" t="s">
        <v>12</v>
      </c>
    </row>
    <row r="33" spans="9:9" x14ac:dyDescent="0.25">
      <c r="I33" s="238"/>
    </row>
  </sheetData>
  <mergeCells count="3">
    <mergeCell ref="A3:A4"/>
    <mergeCell ref="F3:I3"/>
    <mergeCell ref="B3:E3"/>
  </mergeCells>
  <hyperlinks>
    <hyperlink ref="A31" location="Contents!A1" display="Hom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O21" sqref="O21"/>
    </sheetView>
  </sheetViews>
  <sheetFormatPr defaultRowHeight="15" x14ac:dyDescent="0.25"/>
  <cols>
    <col min="1" max="1" width="17.5703125" customWidth="1"/>
    <col min="2" max="13" width="8" customWidth="1"/>
    <col min="14" max="17" width="18.28515625" customWidth="1"/>
    <col min="18" max="18" width="25" customWidth="1"/>
  </cols>
  <sheetData>
    <row r="1" spans="1:18" x14ac:dyDescent="0.25">
      <c r="A1" s="1" t="s">
        <v>265</v>
      </c>
      <c r="B1" s="1"/>
      <c r="C1" s="1"/>
      <c r="D1" s="1"/>
      <c r="E1" s="1"/>
      <c r="F1" s="1"/>
      <c r="G1" s="1"/>
      <c r="H1" s="1"/>
      <c r="I1" s="1"/>
    </row>
    <row r="2" spans="1:18" ht="15.75" thickBot="1" x14ac:dyDescent="0.3">
      <c r="A2" s="1"/>
      <c r="B2" s="1"/>
      <c r="C2" s="1"/>
      <c r="D2" s="1"/>
      <c r="E2" s="1"/>
      <c r="F2" s="1"/>
      <c r="G2" s="1"/>
      <c r="H2" s="1"/>
      <c r="I2" s="1"/>
      <c r="N2" s="270"/>
    </row>
    <row r="3" spans="1:18" ht="15" customHeight="1" thickBot="1" x14ac:dyDescent="0.3">
      <c r="A3" s="572" t="s">
        <v>79</v>
      </c>
      <c r="B3" s="555">
        <v>2012</v>
      </c>
      <c r="C3" s="555">
        <v>2013</v>
      </c>
      <c r="D3" s="555">
        <v>2014</v>
      </c>
      <c r="E3" s="555">
        <v>2015</v>
      </c>
      <c r="F3" s="555">
        <v>2016</v>
      </c>
      <c r="G3" s="555">
        <v>2017</v>
      </c>
      <c r="H3" s="555">
        <v>2018</v>
      </c>
      <c r="I3" s="555">
        <v>2019</v>
      </c>
      <c r="J3" s="555" t="s">
        <v>176</v>
      </c>
      <c r="K3" s="555" t="s">
        <v>177</v>
      </c>
      <c r="L3" s="555" t="s">
        <v>218</v>
      </c>
      <c r="M3" s="555" t="s">
        <v>251</v>
      </c>
      <c r="N3" s="576" t="s">
        <v>80</v>
      </c>
      <c r="O3" s="576"/>
      <c r="P3" s="576"/>
      <c r="Q3" s="576"/>
      <c r="R3" s="574" t="s">
        <v>484</v>
      </c>
    </row>
    <row r="4" spans="1:18" ht="15.75" thickBot="1" x14ac:dyDescent="0.3">
      <c r="A4" s="573"/>
      <c r="B4" s="566"/>
      <c r="C4" s="566"/>
      <c r="D4" s="566"/>
      <c r="E4" s="566"/>
      <c r="F4" s="566"/>
      <c r="G4" s="566"/>
      <c r="H4" s="566"/>
      <c r="I4" s="566"/>
      <c r="J4" s="566"/>
      <c r="K4" s="566"/>
      <c r="L4" s="566"/>
      <c r="M4" s="566"/>
      <c r="N4" s="71" t="s">
        <v>155</v>
      </c>
      <c r="O4" s="71" t="s">
        <v>156</v>
      </c>
      <c r="P4" s="71" t="s">
        <v>218</v>
      </c>
      <c r="Q4" s="311" t="s">
        <v>251</v>
      </c>
      <c r="R4" s="575"/>
    </row>
    <row r="5" spans="1:18" x14ac:dyDescent="0.25">
      <c r="A5" s="240" t="s">
        <v>224</v>
      </c>
      <c r="B5" s="2">
        <v>22</v>
      </c>
      <c r="C5" s="2">
        <v>16</v>
      </c>
      <c r="D5" s="2">
        <v>19</v>
      </c>
      <c r="E5" s="2">
        <v>18</v>
      </c>
      <c r="F5" s="2">
        <v>18</v>
      </c>
      <c r="G5" s="2">
        <v>11</v>
      </c>
      <c r="H5" s="193">
        <v>13</v>
      </c>
      <c r="I5" s="193">
        <v>9</v>
      </c>
      <c r="J5" s="2">
        <v>93</v>
      </c>
      <c r="K5" s="2">
        <v>82</v>
      </c>
      <c r="L5" s="193">
        <v>79</v>
      </c>
      <c r="M5" s="193">
        <v>69</v>
      </c>
      <c r="N5" s="4">
        <v>0.5161290322580645</v>
      </c>
      <c r="O5" s="4">
        <v>0.52439024390243905</v>
      </c>
      <c r="P5" s="4">
        <v>0.50632911392405067</v>
      </c>
      <c r="Q5" s="4">
        <v>0.49275362318840582</v>
      </c>
      <c r="R5" s="4">
        <f t="shared" ref="R5:R10" si="0">(Q5-N5)/N5</f>
        <v>-4.5289855072463699E-2</v>
      </c>
    </row>
    <row r="6" spans="1:18" x14ac:dyDescent="0.25">
      <c r="A6" s="241" t="s">
        <v>226</v>
      </c>
      <c r="B6" s="5">
        <v>17</v>
      </c>
      <c r="C6" s="5">
        <v>17</v>
      </c>
      <c r="D6" s="5">
        <v>16</v>
      </c>
      <c r="E6" s="5">
        <v>8</v>
      </c>
      <c r="F6" s="5">
        <v>12</v>
      </c>
      <c r="G6" s="5">
        <v>11</v>
      </c>
      <c r="H6" s="192">
        <v>20</v>
      </c>
      <c r="I6" s="195">
        <v>14</v>
      </c>
      <c r="J6" s="5">
        <v>70</v>
      </c>
      <c r="K6" s="5">
        <v>64</v>
      </c>
      <c r="L6" s="192">
        <v>67</v>
      </c>
      <c r="M6" s="195">
        <v>65</v>
      </c>
      <c r="N6" s="6">
        <v>0.48571428571428571</v>
      </c>
      <c r="O6" s="6">
        <v>0.546875</v>
      </c>
      <c r="P6" s="6">
        <v>0.59701492537313428</v>
      </c>
      <c r="Q6" s="6">
        <v>0.61538461538461542</v>
      </c>
      <c r="R6" s="6">
        <f t="shared" si="0"/>
        <v>0.26696832579185531</v>
      </c>
    </row>
    <row r="7" spans="1:18" x14ac:dyDescent="0.25">
      <c r="A7" s="240" t="s">
        <v>81</v>
      </c>
      <c r="B7" s="2">
        <v>15</v>
      </c>
      <c r="C7" s="2">
        <v>16</v>
      </c>
      <c r="D7" s="2">
        <v>16</v>
      </c>
      <c r="E7" s="2">
        <v>8</v>
      </c>
      <c r="F7" s="2">
        <v>13</v>
      </c>
      <c r="G7" s="2">
        <v>11</v>
      </c>
      <c r="H7" s="193">
        <v>19</v>
      </c>
      <c r="I7" s="193">
        <v>22</v>
      </c>
      <c r="J7" s="2">
        <v>68</v>
      </c>
      <c r="K7" s="2">
        <v>64</v>
      </c>
      <c r="L7" s="193">
        <v>67</v>
      </c>
      <c r="M7" s="193">
        <v>73</v>
      </c>
      <c r="N7" s="4">
        <v>0.6029411764705882</v>
      </c>
      <c r="O7" s="4">
        <v>0.625</v>
      </c>
      <c r="P7" s="4">
        <v>0.56716417910447758</v>
      </c>
      <c r="Q7" s="4">
        <v>0.56164383561643838</v>
      </c>
      <c r="R7" s="4">
        <f t="shared" si="0"/>
        <v>-6.849315068493142E-2</v>
      </c>
    </row>
    <row r="8" spans="1:18" x14ac:dyDescent="0.25">
      <c r="A8" s="241" t="s">
        <v>82</v>
      </c>
      <c r="B8" s="5">
        <v>25</v>
      </c>
      <c r="C8" s="5">
        <v>24</v>
      </c>
      <c r="D8" s="5">
        <v>26</v>
      </c>
      <c r="E8" s="5">
        <v>29</v>
      </c>
      <c r="F8" s="5">
        <v>20</v>
      </c>
      <c r="G8" s="5">
        <v>20</v>
      </c>
      <c r="H8" s="192">
        <v>15</v>
      </c>
      <c r="I8" s="195">
        <v>15</v>
      </c>
      <c r="J8" s="5">
        <v>124</v>
      </c>
      <c r="K8" s="5">
        <v>119</v>
      </c>
      <c r="L8" s="192">
        <v>110</v>
      </c>
      <c r="M8" s="195">
        <v>99</v>
      </c>
      <c r="N8" s="6">
        <v>0.41129032258064518</v>
      </c>
      <c r="O8" s="6">
        <v>0.43697478991596639</v>
      </c>
      <c r="P8" s="6">
        <v>0.43636363636363634</v>
      </c>
      <c r="Q8" s="6">
        <v>0.42424242424242425</v>
      </c>
      <c r="R8" s="6">
        <f t="shared" si="0"/>
        <v>3.1491384432560873E-2</v>
      </c>
    </row>
    <row r="9" spans="1:18" ht="15.75" thickBot="1" x14ac:dyDescent="0.3">
      <c r="A9" s="240" t="s">
        <v>83</v>
      </c>
      <c r="B9" s="2">
        <v>18</v>
      </c>
      <c r="C9" s="2">
        <v>23</v>
      </c>
      <c r="D9" s="2">
        <v>17</v>
      </c>
      <c r="E9" s="2">
        <v>16</v>
      </c>
      <c r="F9" s="2">
        <v>27</v>
      </c>
      <c r="G9" s="2">
        <v>32</v>
      </c>
      <c r="H9" s="193">
        <v>39</v>
      </c>
      <c r="I9" s="193">
        <v>27</v>
      </c>
      <c r="J9" s="2">
        <v>101</v>
      </c>
      <c r="K9" s="2">
        <v>115</v>
      </c>
      <c r="L9" s="193">
        <v>131</v>
      </c>
      <c r="M9" s="193">
        <v>141</v>
      </c>
      <c r="N9" s="4">
        <v>0.37623762376237624</v>
      </c>
      <c r="O9" s="4">
        <v>0.40869565217391307</v>
      </c>
      <c r="P9" s="4">
        <v>0.41221374045801529</v>
      </c>
      <c r="Q9" s="4">
        <v>0.46099290780141799</v>
      </c>
      <c r="R9" s="4">
        <f t="shared" si="0"/>
        <v>0.22527062336692677</v>
      </c>
    </row>
    <row r="10" spans="1:18" ht="15.75" thickBot="1" x14ac:dyDescent="0.3">
      <c r="A10" s="21" t="s">
        <v>16</v>
      </c>
      <c r="B10" s="65">
        <v>100</v>
      </c>
      <c r="C10" s="65">
        <v>101</v>
      </c>
      <c r="D10" s="65">
        <v>97</v>
      </c>
      <c r="E10" s="65">
        <v>82</v>
      </c>
      <c r="F10" s="65">
        <v>92</v>
      </c>
      <c r="G10" s="65">
        <v>89</v>
      </c>
      <c r="H10" s="190">
        <v>108</v>
      </c>
      <c r="I10" s="288">
        <v>87</v>
      </c>
      <c r="J10" s="17">
        <v>472</v>
      </c>
      <c r="K10" s="65">
        <v>461</v>
      </c>
      <c r="L10" s="190">
        <v>468</v>
      </c>
      <c r="M10" s="288">
        <v>458</v>
      </c>
      <c r="N10" s="18">
        <v>0.47457627118644069</v>
      </c>
      <c r="O10" s="18">
        <v>0.49891540130151846</v>
      </c>
      <c r="P10" s="18">
        <v>0.49358974358974361</v>
      </c>
      <c r="Q10" s="18">
        <v>0.50436681222707425</v>
      </c>
      <c r="R10" s="18">
        <f t="shared" si="0"/>
        <v>6.2772925764192133E-2</v>
      </c>
    </row>
    <row r="11" spans="1:18" x14ac:dyDescent="0.25">
      <c r="A11" s="10" t="s">
        <v>12</v>
      </c>
      <c r="B11" s="10"/>
      <c r="C11" s="10"/>
      <c r="D11" s="10"/>
      <c r="E11" s="10"/>
      <c r="F11" s="10"/>
      <c r="G11" s="10"/>
      <c r="H11" s="10"/>
      <c r="I11" s="10"/>
      <c r="L11" s="238"/>
      <c r="M11" s="238"/>
    </row>
    <row r="12" spans="1:18" x14ac:dyDescent="0.25">
      <c r="A12" s="33" t="s">
        <v>175</v>
      </c>
    </row>
    <row r="13" spans="1:18" x14ac:dyDescent="0.25">
      <c r="A13" s="9" t="s">
        <v>88</v>
      </c>
      <c r="B13" s="9"/>
      <c r="C13" s="9"/>
      <c r="D13" s="9"/>
      <c r="E13" s="9"/>
      <c r="F13" s="9"/>
      <c r="G13" s="9"/>
      <c r="H13" s="9"/>
      <c r="I13" s="9"/>
    </row>
  </sheetData>
  <mergeCells count="15">
    <mergeCell ref="B3:B4"/>
    <mergeCell ref="A3:A4"/>
    <mergeCell ref="K3:K4"/>
    <mergeCell ref="R3:R4"/>
    <mergeCell ref="J3:J4"/>
    <mergeCell ref="G3:G4"/>
    <mergeCell ref="F3:F4"/>
    <mergeCell ref="E3:E4"/>
    <mergeCell ref="D3:D4"/>
    <mergeCell ref="C3:C4"/>
    <mergeCell ref="H3:H4"/>
    <mergeCell ref="L3:L4"/>
    <mergeCell ref="N3:Q3"/>
    <mergeCell ref="I3:I4"/>
    <mergeCell ref="M3:M4"/>
  </mergeCells>
  <hyperlinks>
    <hyperlink ref="A13" location="Contents!A1" display="Hom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P28" sqref="P28"/>
    </sheetView>
  </sheetViews>
  <sheetFormatPr defaultRowHeight="15" x14ac:dyDescent="0.25"/>
  <cols>
    <col min="1" max="1" width="17.5703125" customWidth="1"/>
    <col min="2" max="2" width="18.5703125" customWidth="1"/>
    <col min="3" max="3" width="1" customWidth="1"/>
    <col min="4" max="5" width="15.5703125" customWidth="1"/>
  </cols>
  <sheetData>
    <row r="1" spans="1:5" x14ac:dyDescent="0.25">
      <c r="A1" s="1" t="s">
        <v>266</v>
      </c>
    </row>
    <row r="2" spans="1:5" ht="15.75" thickBot="1" x14ac:dyDescent="0.3"/>
    <row r="3" spans="1:5" ht="45.75" thickBot="1" x14ac:dyDescent="0.3">
      <c r="A3" s="29" t="s">
        <v>9</v>
      </c>
      <c r="B3" s="29" t="s">
        <v>10</v>
      </c>
      <c r="D3" s="271" t="s">
        <v>158</v>
      </c>
      <c r="E3" s="271" t="s">
        <v>159</v>
      </c>
    </row>
    <row r="4" spans="1:5" x14ac:dyDescent="0.25">
      <c r="A4" s="5">
        <v>2008</v>
      </c>
      <c r="B4" s="5">
        <v>32</v>
      </c>
      <c r="C4" s="69">
        <f>$B$16</f>
        <v>20.6</v>
      </c>
      <c r="D4" s="57"/>
      <c r="E4" s="57"/>
    </row>
    <row r="5" spans="1:5" x14ac:dyDescent="0.25">
      <c r="A5" s="2">
        <v>2009</v>
      </c>
      <c r="B5" s="2">
        <v>41</v>
      </c>
      <c r="C5" s="69">
        <f t="shared" ref="C5:C15" si="0">$B$16</f>
        <v>20.6</v>
      </c>
      <c r="D5" s="59"/>
      <c r="E5" s="59">
        <f>(B5-B4)/B4</f>
        <v>0.28125</v>
      </c>
    </row>
    <row r="6" spans="1:5" x14ac:dyDescent="0.25">
      <c r="A6" s="5">
        <v>2010</v>
      </c>
      <c r="B6" s="5">
        <v>27</v>
      </c>
      <c r="C6" s="69">
        <f t="shared" si="0"/>
        <v>20.6</v>
      </c>
      <c r="D6" s="57"/>
      <c r="E6" s="57">
        <f t="shared" ref="E6:E14" si="1">(B6-B5)/B5</f>
        <v>-0.34146341463414637</v>
      </c>
    </row>
    <row r="7" spans="1:5" x14ac:dyDescent="0.25">
      <c r="A7" s="2">
        <v>2011</v>
      </c>
      <c r="B7" s="2">
        <v>24</v>
      </c>
      <c r="C7" s="69">
        <f t="shared" si="0"/>
        <v>20.6</v>
      </c>
      <c r="D7" s="59"/>
      <c r="E7" s="59">
        <f t="shared" si="1"/>
        <v>-0.1111111111111111</v>
      </c>
    </row>
    <row r="8" spans="1:5" x14ac:dyDescent="0.25">
      <c r="A8" s="5">
        <v>2012</v>
      </c>
      <c r="B8" s="5">
        <v>23</v>
      </c>
      <c r="C8" s="69">
        <f t="shared" si="0"/>
        <v>20.6</v>
      </c>
      <c r="D8" s="57"/>
      <c r="E8" s="57">
        <f t="shared" si="1"/>
        <v>-4.1666666666666664E-2</v>
      </c>
    </row>
    <row r="9" spans="1:5" x14ac:dyDescent="0.25">
      <c r="A9" s="2">
        <v>2013</v>
      </c>
      <c r="B9" s="2">
        <v>20</v>
      </c>
      <c r="C9" s="69">
        <f t="shared" si="0"/>
        <v>20.6</v>
      </c>
      <c r="D9" s="59"/>
      <c r="E9" s="59">
        <f t="shared" si="1"/>
        <v>-0.13043478260869565</v>
      </c>
    </row>
    <row r="10" spans="1:5" x14ac:dyDescent="0.25">
      <c r="A10" s="5">
        <v>2014</v>
      </c>
      <c r="B10" s="5">
        <v>19</v>
      </c>
      <c r="C10" s="69">
        <f t="shared" si="0"/>
        <v>20.6</v>
      </c>
      <c r="D10" s="57"/>
      <c r="E10" s="57">
        <f t="shared" si="1"/>
        <v>-0.05</v>
      </c>
    </row>
    <row r="11" spans="1:5" x14ac:dyDescent="0.25">
      <c r="A11" s="2">
        <v>2015</v>
      </c>
      <c r="B11" s="2">
        <v>22</v>
      </c>
      <c r="C11" s="69">
        <f t="shared" si="0"/>
        <v>20.6</v>
      </c>
      <c r="D11" s="59"/>
      <c r="E11" s="59">
        <f t="shared" si="1"/>
        <v>0.15789473684210525</v>
      </c>
    </row>
    <row r="12" spans="1:5" x14ac:dyDescent="0.25">
      <c r="A12" s="5">
        <v>2016</v>
      </c>
      <c r="B12" s="5">
        <v>19</v>
      </c>
      <c r="C12" s="69">
        <f t="shared" si="0"/>
        <v>20.6</v>
      </c>
      <c r="D12" s="57"/>
      <c r="E12" s="57">
        <f t="shared" si="1"/>
        <v>-0.13636363636363635</v>
      </c>
    </row>
    <row r="13" spans="1:5" x14ac:dyDescent="0.25">
      <c r="A13" s="2">
        <v>2017</v>
      </c>
      <c r="B13" s="2">
        <v>13</v>
      </c>
      <c r="C13" s="69">
        <f t="shared" si="0"/>
        <v>20.6</v>
      </c>
      <c r="D13" s="59">
        <f>(B13-$B$16)/$B$16</f>
        <v>-0.36893203883495151</v>
      </c>
      <c r="E13" s="59">
        <f t="shared" si="1"/>
        <v>-0.31578947368421051</v>
      </c>
    </row>
    <row r="14" spans="1:5" x14ac:dyDescent="0.25">
      <c r="A14" s="192">
        <v>2018</v>
      </c>
      <c r="B14" s="192">
        <v>14</v>
      </c>
      <c r="C14" s="69">
        <f t="shared" si="0"/>
        <v>20.6</v>
      </c>
      <c r="D14" s="57">
        <f>(B14-$B$16)/$B$16</f>
        <v>-0.32038834951456313</v>
      </c>
      <c r="E14" s="57">
        <f t="shared" si="1"/>
        <v>7.6923076923076927E-2</v>
      </c>
    </row>
    <row r="15" spans="1:5" ht="15.75" thickBot="1" x14ac:dyDescent="0.3">
      <c r="A15" s="193">
        <v>2019</v>
      </c>
      <c r="B15" s="193">
        <v>11</v>
      </c>
      <c r="C15" s="69">
        <f t="shared" si="0"/>
        <v>20.6</v>
      </c>
      <c r="D15" s="59">
        <f>(B15-$B$16)/$B$16</f>
        <v>-0.46601941747572817</v>
      </c>
      <c r="E15" s="59">
        <f>(B15-B14)/B14</f>
        <v>-0.21428571428571427</v>
      </c>
    </row>
    <row r="16" spans="1:5" ht="30.75" thickBot="1" x14ac:dyDescent="0.3">
      <c r="A16" s="313" t="s">
        <v>11</v>
      </c>
      <c r="B16" s="406">
        <f>AVERAGE(B8:B12)</f>
        <v>20.6</v>
      </c>
      <c r="C16" s="313"/>
      <c r="D16" s="313"/>
      <c r="E16" s="313"/>
    </row>
    <row r="17" spans="1:5" x14ac:dyDescent="0.25">
      <c r="A17" s="10" t="s">
        <v>12</v>
      </c>
    </row>
    <row r="19" spans="1:5" x14ac:dyDescent="0.25">
      <c r="A19" s="9" t="s">
        <v>88</v>
      </c>
    </row>
    <row r="21" spans="1:5" ht="15.75" thickBot="1" x14ac:dyDescent="0.3">
      <c r="A21" s="1" t="s">
        <v>267</v>
      </c>
    </row>
    <row r="22" spans="1:5" ht="45.75" thickBot="1" x14ac:dyDescent="0.3">
      <c r="A22" s="29" t="s">
        <v>9</v>
      </c>
      <c r="B22" s="29" t="s">
        <v>10</v>
      </c>
      <c r="D22" s="271" t="s">
        <v>158</v>
      </c>
      <c r="E22" s="271" t="s">
        <v>159</v>
      </c>
    </row>
    <row r="23" spans="1:5" x14ac:dyDescent="0.25">
      <c r="A23" s="15" t="s">
        <v>160</v>
      </c>
      <c r="B23" s="255">
        <f t="shared" ref="B23:B30" si="2">AVERAGE(B4:B8)</f>
        <v>29.4</v>
      </c>
      <c r="C23" s="69">
        <f>$B$31</f>
        <v>20.6</v>
      </c>
      <c r="D23" s="61"/>
      <c r="E23" s="272"/>
    </row>
    <row r="24" spans="1:5" x14ac:dyDescent="0.25">
      <c r="A24" s="5" t="s">
        <v>161</v>
      </c>
      <c r="B24" s="256">
        <f t="shared" si="2"/>
        <v>27</v>
      </c>
      <c r="C24" s="69">
        <f t="shared" ref="C24:C30" si="3">$B$31</f>
        <v>20.6</v>
      </c>
      <c r="D24" s="60"/>
      <c r="E24" s="60">
        <f t="shared" ref="E24:E30" si="4">(B24-B23)/B23</f>
        <v>-8.1632653061224442E-2</v>
      </c>
    </row>
    <row r="25" spans="1:5" x14ac:dyDescent="0.25">
      <c r="A25" s="15" t="s">
        <v>162</v>
      </c>
      <c r="B25" s="255">
        <f t="shared" si="2"/>
        <v>22.6</v>
      </c>
      <c r="C25" s="69">
        <f t="shared" si="3"/>
        <v>20.6</v>
      </c>
      <c r="D25" s="61"/>
      <c r="E25" s="272">
        <f t="shared" si="4"/>
        <v>-0.16296296296296292</v>
      </c>
    </row>
    <row r="26" spans="1:5" x14ac:dyDescent="0.25">
      <c r="A26" s="5" t="s">
        <v>163</v>
      </c>
      <c r="B26" s="256">
        <f t="shared" si="2"/>
        <v>21.6</v>
      </c>
      <c r="C26" s="69">
        <f t="shared" si="3"/>
        <v>20.6</v>
      </c>
      <c r="D26" s="60"/>
      <c r="E26" s="60">
        <f t="shared" si="4"/>
        <v>-4.4247787610619468E-2</v>
      </c>
    </row>
    <row r="27" spans="1:5" x14ac:dyDescent="0.25">
      <c r="A27" s="15" t="s">
        <v>155</v>
      </c>
      <c r="B27" s="255">
        <f t="shared" si="2"/>
        <v>20.6</v>
      </c>
      <c r="C27" s="69">
        <f t="shared" si="3"/>
        <v>20.6</v>
      </c>
      <c r="D27" s="61"/>
      <c r="E27" s="272">
        <f t="shared" si="4"/>
        <v>-4.6296296296296294E-2</v>
      </c>
    </row>
    <row r="28" spans="1:5" x14ac:dyDescent="0.25">
      <c r="A28" s="5" t="s">
        <v>156</v>
      </c>
      <c r="B28" s="256">
        <f t="shared" si="2"/>
        <v>18.600000000000001</v>
      </c>
      <c r="C28" s="69">
        <f t="shared" si="3"/>
        <v>20.6</v>
      </c>
      <c r="D28" s="60">
        <f>(B28-$B$16)/$B$16</f>
        <v>-9.7087378640776698E-2</v>
      </c>
      <c r="E28" s="60">
        <f t="shared" si="4"/>
        <v>-9.7087378640776698E-2</v>
      </c>
    </row>
    <row r="29" spans="1:5" x14ac:dyDescent="0.25">
      <c r="A29" s="191" t="s">
        <v>218</v>
      </c>
      <c r="B29" s="255">
        <f t="shared" si="2"/>
        <v>17.399999999999999</v>
      </c>
      <c r="C29" s="69">
        <f t="shared" si="3"/>
        <v>20.6</v>
      </c>
      <c r="D29" s="61">
        <f>(B29-$B$16)/$B$16</f>
        <v>-0.15533980582524284</v>
      </c>
      <c r="E29" s="272">
        <f t="shared" si="4"/>
        <v>-6.4516129032258215E-2</v>
      </c>
    </row>
    <row r="30" spans="1:5" ht="15.75" thickBot="1" x14ac:dyDescent="0.3">
      <c r="A30" s="195" t="s">
        <v>251</v>
      </c>
      <c r="B30" s="256">
        <f t="shared" si="2"/>
        <v>15.8</v>
      </c>
      <c r="C30" s="69">
        <f t="shared" si="3"/>
        <v>20.6</v>
      </c>
      <c r="D30" s="60">
        <f>(B30-$B$16)/$B$16</f>
        <v>-0.23300970873786409</v>
      </c>
      <c r="E30" s="60">
        <f t="shared" si="4"/>
        <v>-9.1954022988505635E-2</v>
      </c>
    </row>
    <row r="31" spans="1:5" ht="30.75" thickBot="1" x14ac:dyDescent="0.3">
      <c r="A31" s="312" t="s">
        <v>11</v>
      </c>
      <c r="B31" s="290">
        <f>B27</f>
        <v>20.6</v>
      </c>
      <c r="C31" s="322"/>
      <c r="D31" s="315"/>
      <c r="E31" s="315"/>
    </row>
    <row r="32" spans="1:5" x14ac:dyDescent="0.25">
      <c r="A32" s="10" t="s">
        <v>12</v>
      </c>
    </row>
  </sheetData>
  <hyperlinks>
    <hyperlink ref="A19" location="Contents!A1" display="Hom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topLeftCell="A16" workbookViewId="0">
      <selection activeCell="O31" sqref="O31"/>
    </sheetView>
  </sheetViews>
  <sheetFormatPr defaultRowHeight="15" x14ac:dyDescent="0.25"/>
  <cols>
    <col min="1" max="1" width="26.85546875" customWidth="1"/>
    <col min="2" max="2" width="18.5703125" customWidth="1"/>
    <col min="3" max="3" width="2" customWidth="1"/>
    <col min="4" max="5" width="19.140625" customWidth="1"/>
  </cols>
  <sheetData>
    <row r="1" spans="1:5" x14ac:dyDescent="0.25">
      <c r="A1" s="1" t="s">
        <v>268</v>
      </c>
    </row>
    <row r="2" spans="1:5" ht="15.75" thickBot="1" x14ac:dyDescent="0.3"/>
    <row r="3" spans="1:5" ht="45.75" thickBot="1" x14ac:dyDescent="0.3">
      <c r="A3" s="29" t="s">
        <v>9</v>
      </c>
      <c r="B3" s="29" t="s">
        <v>10</v>
      </c>
      <c r="D3" s="271" t="s">
        <v>158</v>
      </c>
      <c r="E3" s="271" t="s">
        <v>159</v>
      </c>
    </row>
    <row r="4" spans="1:5" x14ac:dyDescent="0.25">
      <c r="A4" s="5">
        <v>2008</v>
      </c>
      <c r="B4" s="5">
        <v>20</v>
      </c>
      <c r="C4" s="69">
        <f>$B$16</f>
        <v>10.8</v>
      </c>
      <c r="D4" s="57"/>
      <c r="E4" s="57"/>
    </row>
    <row r="5" spans="1:5" x14ac:dyDescent="0.25">
      <c r="A5" s="2">
        <v>2009</v>
      </c>
      <c r="B5" s="2">
        <v>22</v>
      </c>
      <c r="C5" s="69">
        <f t="shared" ref="C5:C15" si="0">$B$16</f>
        <v>10.8</v>
      </c>
      <c r="D5" s="59"/>
      <c r="E5" s="59">
        <f>(B5-B4)/B4</f>
        <v>0.1</v>
      </c>
    </row>
    <row r="6" spans="1:5" x14ac:dyDescent="0.25">
      <c r="A6" s="5">
        <v>2010</v>
      </c>
      <c r="B6" s="5">
        <v>16</v>
      </c>
      <c r="C6" s="69">
        <f t="shared" si="0"/>
        <v>10.8</v>
      </c>
      <c r="D6" s="57"/>
      <c r="E6" s="57">
        <f t="shared" ref="E6:E13" si="1">(B6-B5)/B5</f>
        <v>-0.27272727272727271</v>
      </c>
    </row>
    <row r="7" spans="1:5" x14ac:dyDescent="0.25">
      <c r="A7" s="2">
        <v>2011</v>
      </c>
      <c r="B7" s="2">
        <v>17</v>
      </c>
      <c r="C7" s="69">
        <f t="shared" si="0"/>
        <v>10.8</v>
      </c>
      <c r="D7" s="59"/>
      <c r="E7" s="59">
        <f t="shared" si="1"/>
        <v>6.25E-2</v>
      </c>
    </row>
    <row r="8" spans="1:5" x14ac:dyDescent="0.25">
      <c r="A8" s="5">
        <v>2012</v>
      </c>
      <c r="B8" s="5">
        <v>9</v>
      </c>
      <c r="C8" s="69">
        <f t="shared" si="0"/>
        <v>10.8</v>
      </c>
      <c r="D8" s="57"/>
      <c r="E8" s="57">
        <f t="shared" si="1"/>
        <v>-0.47058823529411764</v>
      </c>
    </row>
    <row r="9" spans="1:5" x14ac:dyDescent="0.25">
      <c r="A9" s="2">
        <v>2013</v>
      </c>
      <c r="B9" s="2">
        <v>13</v>
      </c>
      <c r="C9" s="69">
        <f t="shared" si="0"/>
        <v>10.8</v>
      </c>
      <c r="D9" s="59"/>
      <c r="E9" s="59">
        <f t="shared" si="1"/>
        <v>0.44444444444444442</v>
      </c>
    </row>
    <row r="10" spans="1:5" x14ac:dyDescent="0.25">
      <c r="A10" s="5">
        <v>2014</v>
      </c>
      <c r="B10" s="5">
        <v>12</v>
      </c>
      <c r="C10" s="69">
        <f t="shared" si="0"/>
        <v>10.8</v>
      </c>
      <c r="D10" s="57"/>
      <c r="E10" s="57">
        <f t="shared" si="1"/>
        <v>-7.6923076923076927E-2</v>
      </c>
    </row>
    <row r="11" spans="1:5" x14ac:dyDescent="0.25">
      <c r="A11" s="2">
        <v>2015</v>
      </c>
      <c r="B11" s="2">
        <v>9</v>
      </c>
      <c r="C11" s="69">
        <f t="shared" si="0"/>
        <v>10.8</v>
      </c>
      <c r="D11" s="59"/>
      <c r="E11" s="59">
        <f t="shared" si="1"/>
        <v>-0.25</v>
      </c>
    </row>
    <row r="12" spans="1:5" x14ac:dyDescent="0.25">
      <c r="A12" s="5">
        <v>2016</v>
      </c>
      <c r="B12" s="5">
        <v>11</v>
      </c>
      <c r="C12" s="69">
        <f t="shared" si="0"/>
        <v>10.8</v>
      </c>
      <c r="D12" s="57"/>
      <c r="E12" s="57">
        <f t="shared" si="1"/>
        <v>0.22222222222222221</v>
      </c>
    </row>
    <row r="13" spans="1:5" x14ac:dyDescent="0.25">
      <c r="A13" s="2">
        <v>2017</v>
      </c>
      <c r="B13" s="2">
        <v>3</v>
      </c>
      <c r="C13" s="69">
        <f t="shared" si="0"/>
        <v>10.8</v>
      </c>
      <c r="D13" s="59">
        <f>(B13-$B$16)/$B$16</f>
        <v>-0.72222222222222221</v>
      </c>
      <c r="E13" s="59">
        <f t="shared" si="1"/>
        <v>-0.72727272727272729</v>
      </c>
    </row>
    <row r="14" spans="1:5" x14ac:dyDescent="0.25">
      <c r="A14" s="192">
        <v>2018</v>
      </c>
      <c r="B14" s="192">
        <v>8</v>
      </c>
      <c r="C14" s="69">
        <f t="shared" si="0"/>
        <v>10.8</v>
      </c>
      <c r="D14" s="57">
        <f>(B14-$B$16)/$B$16</f>
        <v>-0.2592592592592593</v>
      </c>
      <c r="E14" s="57">
        <f>(B14-B13)/B13</f>
        <v>1.6666666666666667</v>
      </c>
    </row>
    <row r="15" spans="1:5" ht="15.75" thickBot="1" x14ac:dyDescent="0.3">
      <c r="A15" s="193">
        <v>2019</v>
      </c>
      <c r="B15" s="193">
        <v>8</v>
      </c>
      <c r="C15" s="69">
        <f t="shared" si="0"/>
        <v>10.8</v>
      </c>
      <c r="D15" s="59">
        <f>(B15-$B$16)/$B$16</f>
        <v>-0.2592592592592593</v>
      </c>
      <c r="E15" s="59">
        <f>(B15-B14)/B14</f>
        <v>0</v>
      </c>
    </row>
    <row r="16" spans="1:5" ht="15.75" thickBot="1" x14ac:dyDescent="0.3">
      <c r="A16" s="313" t="s">
        <v>11</v>
      </c>
      <c r="B16" s="323">
        <f>AVERAGE(B8:B12)</f>
        <v>10.8</v>
      </c>
      <c r="C16" s="324"/>
      <c r="D16" s="313"/>
      <c r="E16" s="313"/>
    </row>
    <row r="17" spans="1:5" x14ac:dyDescent="0.25">
      <c r="A17" s="10" t="s">
        <v>86</v>
      </c>
    </row>
    <row r="19" spans="1:5" x14ac:dyDescent="0.25">
      <c r="A19" s="9" t="s">
        <v>88</v>
      </c>
    </row>
    <row r="21" spans="1:5" ht="15.75" thickBot="1" x14ac:dyDescent="0.3">
      <c r="A21" s="1" t="s">
        <v>269</v>
      </c>
    </row>
    <row r="22" spans="1:5" ht="45.75" thickBot="1" x14ac:dyDescent="0.3">
      <c r="A22" s="29" t="s">
        <v>9</v>
      </c>
      <c r="B22" s="29" t="s">
        <v>10</v>
      </c>
      <c r="D22" s="271" t="s">
        <v>158</v>
      </c>
      <c r="E22" s="271" t="s">
        <v>159</v>
      </c>
    </row>
    <row r="23" spans="1:5" x14ac:dyDescent="0.25">
      <c r="A23" s="15" t="s">
        <v>160</v>
      </c>
      <c r="B23" s="255">
        <f t="shared" ref="B23:B30" si="2">AVERAGE(B4:B8)</f>
        <v>16.8</v>
      </c>
      <c r="C23" s="69">
        <f>$B$31</f>
        <v>10.8</v>
      </c>
      <c r="D23" s="61"/>
      <c r="E23" s="272"/>
    </row>
    <row r="24" spans="1:5" x14ac:dyDescent="0.25">
      <c r="A24" s="5" t="s">
        <v>161</v>
      </c>
      <c r="B24" s="256">
        <f t="shared" si="2"/>
        <v>15.4</v>
      </c>
      <c r="C24" s="69">
        <f t="shared" ref="C24:C30" si="3">$B$31</f>
        <v>10.8</v>
      </c>
      <c r="D24" s="60"/>
      <c r="E24" s="60">
        <f t="shared" ref="E24:E30" si="4">(B24-B23)/B23</f>
        <v>-8.3333333333333356E-2</v>
      </c>
    </row>
    <row r="25" spans="1:5" x14ac:dyDescent="0.25">
      <c r="A25" s="15" t="s">
        <v>162</v>
      </c>
      <c r="B25" s="255">
        <f t="shared" si="2"/>
        <v>13.4</v>
      </c>
      <c r="C25" s="69">
        <f t="shared" si="3"/>
        <v>10.8</v>
      </c>
      <c r="D25" s="61"/>
      <c r="E25" s="272">
        <f t="shared" si="4"/>
        <v>-0.12987012987012986</v>
      </c>
    </row>
    <row r="26" spans="1:5" x14ac:dyDescent="0.25">
      <c r="A26" s="5" t="s">
        <v>163</v>
      </c>
      <c r="B26" s="256">
        <f t="shared" si="2"/>
        <v>12</v>
      </c>
      <c r="C26" s="69">
        <f t="shared" si="3"/>
        <v>10.8</v>
      </c>
      <c r="D26" s="60"/>
      <c r="E26" s="60">
        <f t="shared" si="4"/>
        <v>-0.10447761194029853</v>
      </c>
    </row>
    <row r="27" spans="1:5" x14ac:dyDescent="0.25">
      <c r="A27" s="15" t="s">
        <v>155</v>
      </c>
      <c r="B27" s="255">
        <f t="shared" si="2"/>
        <v>10.8</v>
      </c>
      <c r="C27" s="69">
        <f t="shared" si="3"/>
        <v>10.8</v>
      </c>
      <c r="D27" s="61"/>
      <c r="E27" s="272">
        <f t="shared" si="4"/>
        <v>-9.9999999999999936E-2</v>
      </c>
    </row>
    <row r="28" spans="1:5" x14ac:dyDescent="0.25">
      <c r="A28" s="5" t="s">
        <v>156</v>
      </c>
      <c r="B28" s="256">
        <f t="shared" si="2"/>
        <v>9.6</v>
      </c>
      <c r="C28" s="69">
        <f t="shared" si="3"/>
        <v>10.8</v>
      </c>
      <c r="D28" s="60">
        <f>(B28-$B$16)/$B$16</f>
        <v>-0.1111111111111112</v>
      </c>
      <c r="E28" s="60">
        <f t="shared" si="4"/>
        <v>-0.1111111111111112</v>
      </c>
    </row>
    <row r="29" spans="1:5" x14ac:dyDescent="0.25">
      <c r="A29" s="191" t="s">
        <v>218</v>
      </c>
      <c r="B29" s="255">
        <f t="shared" si="2"/>
        <v>8.6</v>
      </c>
      <c r="C29" s="69">
        <f t="shared" si="3"/>
        <v>10.8</v>
      </c>
      <c r="D29" s="61">
        <f>(B29-$B$16)/$B$16</f>
        <v>-0.20370370370370378</v>
      </c>
      <c r="E29" s="272">
        <f t="shared" si="4"/>
        <v>-0.10416666666666667</v>
      </c>
    </row>
    <row r="30" spans="1:5" ht="15.75" thickBot="1" x14ac:dyDescent="0.3">
      <c r="A30" s="195" t="s">
        <v>251</v>
      </c>
      <c r="B30" s="256">
        <f t="shared" si="2"/>
        <v>7.8</v>
      </c>
      <c r="C30" s="69">
        <f t="shared" si="3"/>
        <v>10.8</v>
      </c>
      <c r="D30" s="60">
        <f>(B30-$B$16)/$B$16</f>
        <v>-0.27777777777777785</v>
      </c>
      <c r="E30" s="60">
        <f t="shared" si="4"/>
        <v>-9.3023255813953473E-2</v>
      </c>
    </row>
    <row r="31" spans="1:5" ht="15.75" thickBot="1" x14ac:dyDescent="0.3">
      <c r="A31" s="312" t="s">
        <v>11</v>
      </c>
      <c r="B31" s="290">
        <f>B27</f>
        <v>10.8</v>
      </c>
      <c r="C31" s="314"/>
      <c r="D31" s="290"/>
      <c r="E31" s="290"/>
    </row>
    <row r="32" spans="1:5" x14ac:dyDescent="0.25">
      <c r="A32" s="10" t="s">
        <v>12</v>
      </c>
    </row>
  </sheetData>
  <hyperlinks>
    <hyperlink ref="A19" location="Contents!A1" display="Hom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workbookViewId="0">
      <selection activeCell="H19" sqref="H19"/>
    </sheetView>
  </sheetViews>
  <sheetFormatPr defaultRowHeight="15" x14ac:dyDescent="0.25"/>
  <cols>
    <col min="1" max="1" width="20.85546875" customWidth="1"/>
  </cols>
  <sheetData>
    <row r="1" spans="1:17" x14ac:dyDescent="0.25">
      <c r="A1" s="11" t="s">
        <v>270</v>
      </c>
    </row>
    <row r="2" spans="1:17" ht="15.75" thickBot="1" x14ac:dyDescent="0.3"/>
    <row r="3" spans="1:17" ht="15" customHeight="1" x14ac:dyDescent="0.25">
      <c r="A3" s="581" t="s">
        <v>91</v>
      </c>
      <c r="B3" s="581" t="s">
        <v>92</v>
      </c>
      <c r="C3" s="555"/>
      <c r="D3" s="555"/>
      <c r="E3" s="555"/>
      <c r="F3" s="555"/>
      <c r="G3" s="555"/>
      <c r="H3" s="555"/>
      <c r="I3" s="585"/>
      <c r="J3" s="581" t="s">
        <v>93</v>
      </c>
      <c r="K3" s="555"/>
      <c r="L3" s="555"/>
      <c r="M3" s="555"/>
      <c r="N3" s="555"/>
      <c r="O3" s="555"/>
      <c r="P3" s="555"/>
      <c r="Q3" s="585"/>
    </row>
    <row r="4" spans="1:17" ht="15" customHeight="1" x14ac:dyDescent="0.25">
      <c r="A4" s="582"/>
      <c r="B4" s="582" t="s">
        <v>155</v>
      </c>
      <c r="C4" s="561"/>
      <c r="D4" s="561" t="s">
        <v>156</v>
      </c>
      <c r="E4" s="561"/>
      <c r="F4" s="561" t="s">
        <v>218</v>
      </c>
      <c r="G4" s="561"/>
      <c r="H4" s="561" t="s">
        <v>251</v>
      </c>
      <c r="I4" s="584"/>
      <c r="J4" s="582" t="s">
        <v>155</v>
      </c>
      <c r="K4" s="561"/>
      <c r="L4" s="561" t="s">
        <v>156</v>
      </c>
      <c r="M4" s="561"/>
      <c r="N4" s="561" t="s">
        <v>218</v>
      </c>
      <c r="O4" s="561"/>
      <c r="P4" s="561" t="s">
        <v>251</v>
      </c>
      <c r="Q4" s="584"/>
    </row>
    <row r="5" spans="1:17" ht="15.75" thickBot="1" x14ac:dyDescent="0.3">
      <c r="A5" s="583"/>
      <c r="B5" s="81" t="s">
        <v>94</v>
      </c>
      <c r="C5" s="194" t="s">
        <v>95</v>
      </c>
      <c r="D5" s="30" t="s">
        <v>94</v>
      </c>
      <c r="E5" s="194" t="s">
        <v>95</v>
      </c>
      <c r="F5" s="30" t="s">
        <v>94</v>
      </c>
      <c r="G5" s="316" t="s">
        <v>95</v>
      </c>
      <c r="H5" s="30" t="s">
        <v>94</v>
      </c>
      <c r="I5" s="82" t="s">
        <v>95</v>
      </c>
      <c r="J5" s="81" t="s">
        <v>94</v>
      </c>
      <c r="K5" s="194" t="s">
        <v>95</v>
      </c>
      <c r="L5" s="30" t="s">
        <v>94</v>
      </c>
      <c r="M5" s="194" t="s">
        <v>95</v>
      </c>
      <c r="N5" s="30" t="s">
        <v>94</v>
      </c>
      <c r="O5" s="316" t="s">
        <v>95</v>
      </c>
      <c r="P5" s="30" t="s">
        <v>94</v>
      </c>
      <c r="Q5" s="82" t="s">
        <v>95</v>
      </c>
    </row>
    <row r="6" spans="1:17" x14ac:dyDescent="0.25">
      <c r="A6" s="204" t="s">
        <v>96</v>
      </c>
      <c r="B6" s="73">
        <v>21</v>
      </c>
      <c r="C6" s="54">
        <v>0.01</v>
      </c>
      <c r="D6" s="74">
        <v>21</v>
      </c>
      <c r="E6" s="54">
        <v>0.01</v>
      </c>
      <c r="F6" s="74">
        <v>27</v>
      </c>
      <c r="G6" s="54">
        <v>1.6917293233082706E-2</v>
      </c>
      <c r="H6" s="74">
        <v>30</v>
      </c>
      <c r="I6" s="54">
        <v>1.8461538461538463E-2</v>
      </c>
      <c r="J6" s="73">
        <v>66</v>
      </c>
      <c r="K6" s="54">
        <v>0.14000000000000001</v>
      </c>
      <c r="L6" s="74">
        <v>60</v>
      </c>
      <c r="M6" s="54">
        <v>0.13</v>
      </c>
      <c r="N6" s="74">
        <v>55</v>
      </c>
      <c r="O6" s="54">
        <v>0.11752136752136752</v>
      </c>
      <c r="P6" s="213">
        <v>45</v>
      </c>
      <c r="Q6" s="75">
        <v>0.10022271714922049</v>
      </c>
    </row>
    <row r="7" spans="1:17" x14ac:dyDescent="0.25">
      <c r="A7" s="205" t="s">
        <v>97</v>
      </c>
      <c r="B7" s="76">
        <v>69</v>
      </c>
      <c r="C7" s="72">
        <v>0.04</v>
      </c>
      <c r="D7" s="77">
        <v>69</v>
      </c>
      <c r="E7" s="72">
        <v>0.04</v>
      </c>
      <c r="F7" s="77">
        <v>70</v>
      </c>
      <c r="G7" s="72">
        <v>4.3859649122807015E-2</v>
      </c>
      <c r="H7" s="77">
        <v>69</v>
      </c>
      <c r="I7" s="72">
        <v>4.246153846153846E-2</v>
      </c>
      <c r="J7" s="76">
        <v>8</v>
      </c>
      <c r="K7" s="72">
        <v>0.02</v>
      </c>
      <c r="L7" s="77">
        <v>7</v>
      </c>
      <c r="M7" s="72">
        <v>0.02</v>
      </c>
      <c r="N7" s="77">
        <v>4</v>
      </c>
      <c r="O7" s="72">
        <v>8.5470085470085479E-3</v>
      </c>
      <c r="P7" s="77">
        <v>2</v>
      </c>
      <c r="Q7" s="78">
        <v>4.4543429844097994E-3</v>
      </c>
    </row>
    <row r="8" spans="1:17" x14ac:dyDescent="0.25">
      <c r="A8" s="204" t="s">
        <v>98</v>
      </c>
      <c r="B8" s="116">
        <v>1358</v>
      </c>
      <c r="C8" s="54">
        <v>0.88</v>
      </c>
      <c r="D8" s="74">
        <v>1376</v>
      </c>
      <c r="E8" s="54">
        <v>0.88</v>
      </c>
      <c r="F8" s="74">
        <v>1381</v>
      </c>
      <c r="G8" s="54">
        <v>0.8751584283903675</v>
      </c>
      <c r="H8" s="74">
        <v>1422</v>
      </c>
      <c r="I8" s="54">
        <v>0.87507692307692309</v>
      </c>
      <c r="J8" s="116">
        <v>352</v>
      </c>
      <c r="K8" s="54">
        <v>0.75</v>
      </c>
      <c r="L8" s="74">
        <v>346</v>
      </c>
      <c r="M8" s="54">
        <v>0.76</v>
      </c>
      <c r="N8" s="74">
        <v>353</v>
      </c>
      <c r="O8" s="54">
        <v>0.76906318082788672</v>
      </c>
      <c r="P8" s="74">
        <v>355</v>
      </c>
      <c r="Q8" s="75">
        <v>0.79064587973273948</v>
      </c>
    </row>
    <row r="9" spans="1:17" x14ac:dyDescent="0.25">
      <c r="A9" s="205" t="s">
        <v>99</v>
      </c>
      <c r="B9" s="76">
        <v>94</v>
      </c>
      <c r="C9" s="72">
        <v>0.06</v>
      </c>
      <c r="D9" s="77">
        <v>93</v>
      </c>
      <c r="E9" s="72">
        <v>0.06</v>
      </c>
      <c r="F9" s="77">
        <v>100</v>
      </c>
      <c r="G9" s="72">
        <v>6.2656641604010022E-2</v>
      </c>
      <c r="H9" s="77">
        <v>104</v>
      </c>
      <c r="I9" s="72">
        <v>6.4000000000000001E-2</v>
      </c>
      <c r="J9" s="76">
        <v>44</v>
      </c>
      <c r="K9" s="72">
        <v>0.09</v>
      </c>
      <c r="L9" s="77">
        <v>43</v>
      </c>
      <c r="M9" s="72">
        <v>0.09</v>
      </c>
      <c r="N9" s="77">
        <v>47</v>
      </c>
      <c r="O9" s="72">
        <v>0.10042735042735043</v>
      </c>
      <c r="P9" s="325">
        <v>47</v>
      </c>
      <c r="Q9" s="78">
        <v>0.10467706013363029</v>
      </c>
    </row>
    <row r="10" spans="1:17" ht="15.75" thickBot="1" x14ac:dyDescent="0.3">
      <c r="A10" s="206" t="s">
        <v>16</v>
      </c>
      <c r="B10" s="580">
        <v>1542</v>
      </c>
      <c r="C10" s="578"/>
      <c r="D10" s="577">
        <v>1559</v>
      </c>
      <c r="E10" s="578"/>
      <c r="F10" s="577">
        <v>1578</v>
      </c>
      <c r="G10" s="578"/>
      <c r="H10" s="577">
        <v>1625</v>
      </c>
      <c r="I10" s="578"/>
      <c r="J10" s="580">
        <v>470</v>
      </c>
      <c r="K10" s="578"/>
      <c r="L10" s="577">
        <v>456</v>
      </c>
      <c r="M10" s="578"/>
      <c r="N10" s="577">
        <v>459</v>
      </c>
      <c r="O10" s="578"/>
      <c r="P10" s="577">
        <v>449</v>
      </c>
      <c r="Q10" s="579"/>
    </row>
    <row r="11" spans="1:17" x14ac:dyDescent="0.25">
      <c r="A11" s="8" t="s">
        <v>12</v>
      </c>
    </row>
    <row r="12" spans="1:17" x14ac:dyDescent="0.25">
      <c r="A12" s="33" t="s">
        <v>208</v>
      </c>
    </row>
    <row r="14" spans="1:17" x14ac:dyDescent="0.25">
      <c r="A14" s="9" t="s">
        <v>88</v>
      </c>
    </row>
    <row r="18" ht="15" customHeight="1" x14ac:dyDescent="0.25"/>
  </sheetData>
  <mergeCells count="19">
    <mergeCell ref="A3:A5"/>
    <mergeCell ref="B4:C4"/>
    <mergeCell ref="D4:E4"/>
    <mergeCell ref="H4:I4"/>
    <mergeCell ref="J4:K4"/>
    <mergeCell ref="B3:I3"/>
    <mergeCell ref="J3:Q3"/>
    <mergeCell ref="L4:M4"/>
    <mergeCell ref="P4:Q4"/>
    <mergeCell ref="F4:G4"/>
    <mergeCell ref="F10:G10"/>
    <mergeCell ref="N4:O4"/>
    <mergeCell ref="N10:O10"/>
    <mergeCell ref="P10:Q10"/>
    <mergeCell ref="B10:C10"/>
    <mergeCell ref="H10:I10"/>
    <mergeCell ref="D10:E10"/>
    <mergeCell ref="J10:K10"/>
    <mergeCell ref="L10:M10"/>
  </mergeCells>
  <hyperlinks>
    <hyperlink ref="A14" location="Contents!A1" display="Hom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zoomScale="115" zoomScaleNormal="115" workbookViewId="0">
      <selection activeCell="L16" sqref="L16"/>
    </sheetView>
  </sheetViews>
  <sheetFormatPr defaultRowHeight="15" x14ac:dyDescent="0.25"/>
  <cols>
    <col min="1" max="1" width="14.7109375" customWidth="1"/>
  </cols>
  <sheetData>
    <row r="1" spans="1:19" x14ac:dyDescent="0.25">
      <c r="A1" s="11" t="s">
        <v>271</v>
      </c>
    </row>
    <row r="2" spans="1:19" ht="15.75" thickBot="1" x14ac:dyDescent="0.3">
      <c r="A2" s="11"/>
    </row>
    <row r="3" spans="1:19" ht="15" customHeight="1" x14ac:dyDescent="0.25">
      <c r="A3" s="581" t="s">
        <v>91</v>
      </c>
      <c r="B3" s="581" t="s">
        <v>92</v>
      </c>
      <c r="C3" s="555"/>
      <c r="D3" s="555"/>
      <c r="E3" s="555"/>
      <c r="F3" s="555"/>
      <c r="G3" s="555"/>
      <c r="H3" s="555"/>
      <c r="I3" s="585"/>
      <c r="J3" s="581" t="s">
        <v>93</v>
      </c>
      <c r="K3" s="555"/>
      <c r="L3" s="555"/>
      <c r="M3" s="555"/>
      <c r="N3" s="555"/>
      <c r="O3" s="555"/>
      <c r="P3" s="555"/>
      <c r="Q3" s="585"/>
    </row>
    <row r="4" spans="1:19" ht="15" customHeight="1" x14ac:dyDescent="0.25">
      <c r="A4" s="582"/>
      <c r="B4" s="582" t="s">
        <v>155</v>
      </c>
      <c r="C4" s="561"/>
      <c r="D4" s="561" t="s">
        <v>156</v>
      </c>
      <c r="E4" s="561"/>
      <c r="F4" s="561" t="s">
        <v>218</v>
      </c>
      <c r="G4" s="561"/>
      <c r="H4" s="561" t="s">
        <v>251</v>
      </c>
      <c r="I4" s="584"/>
      <c r="J4" s="582" t="s">
        <v>155</v>
      </c>
      <c r="K4" s="561"/>
      <c r="L4" s="561" t="s">
        <v>156</v>
      </c>
      <c r="M4" s="561"/>
      <c r="N4" s="561" t="s">
        <v>218</v>
      </c>
      <c r="O4" s="561"/>
      <c r="P4" s="561" t="s">
        <v>251</v>
      </c>
      <c r="Q4" s="584"/>
    </row>
    <row r="5" spans="1:19" ht="15.75" thickBot="1" x14ac:dyDescent="0.3">
      <c r="A5" s="583"/>
      <c r="B5" s="81" t="s">
        <v>94</v>
      </c>
      <c r="C5" s="194" t="s">
        <v>95</v>
      </c>
      <c r="D5" s="30" t="s">
        <v>94</v>
      </c>
      <c r="E5" s="194" t="s">
        <v>95</v>
      </c>
      <c r="F5" s="30" t="s">
        <v>94</v>
      </c>
      <c r="G5" s="316" t="s">
        <v>95</v>
      </c>
      <c r="H5" s="30" t="s">
        <v>94</v>
      </c>
      <c r="I5" s="82" t="s">
        <v>95</v>
      </c>
      <c r="J5" s="81" t="s">
        <v>94</v>
      </c>
      <c r="K5" s="194" t="s">
        <v>95</v>
      </c>
      <c r="L5" s="30" t="s">
        <v>94</v>
      </c>
      <c r="M5" s="194" t="s">
        <v>95</v>
      </c>
      <c r="N5" s="30" t="s">
        <v>94</v>
      </c>
      <c r="O5" s="316" t="s">
        <v>95</v>
      </c>
      <c r="P5" s="30" t="s">
        <v>94</v>
      </c>
      <c r="Q5" s="82" t="s">
        <v>95</v>
      </c>
      <c r="R5" s="69" t="s">
        <v>178</v>
      </c>
      <c r="S5" s="69"/>
    </row>
    <row r="6" spans="1:19" x14ac:dyDescent="0.25">
      <c r="A6" s="210" t="s">
        <v>96</v>
      </c>
      <c r="B6" s="211">
        <v>20</v>
      </c>
      <c r="C6" s="212">
        <v>2.3014959723820484E-2</v>
      </c>
      <c r="D6" s="213">
        <v>19</v>
      </c>
      <c r="E6" s="212">
        <v>2.1372328458942633E-2</v>
      </c>
      <c r="F6" s="213">
        <v>25</v>
      </c>
      <c r="G6" s="212">
        <v>2.7233115468409588E-2</v>
      </c>
      <c r="H6" s="213">
        <v>28</v>
      </c>
      <c r="I6" s="214">
        <v>2.9914529914529916E-2</v>
      </c>
      <c r="J6" s="211">
        <v>31</v>
      </c>
      <c r="K6" s="212">
        <v>0.13839285714285715</v>
      </c>
      <c r="L6" s="213">
        <v>31</v>
      </c>
      <c r="M6" s="212">
        <v>0.13537117903930132</v>
      </c>
      <c r="N6" s="213">
        <v>30</v>
      </c>
      <c r="O6" s="212">
        <v>0.13100436681222707</v>
      </c>
      <c r="P6" s="213">
        <v>22</v>
      </c>
      <c r="Q6" s="214">
        <v>9.606986899563319E-2</v>
      </c>
    </row>
    <row r="7" spans="1:19" x14ac:dyDescent="0.25">
      <c r="A7" s="80" t="s">
        <v>97</v>
      </c>
      <c r="B7" s="76">
        <v>57</v>
      </c>
      <c r="C7" s="72">
        <v>6.5592635212888384E-2</v>
      </c>
      <c r="D7" s="77">
        <v>57</v>
      </c>
      <c r="E7" s="72">
        <v>6.411698537682789E-2</v>
      </c>
      <c r="F7" s="77">
        <v>57</v>
      </c>
      <c r="G7" s="72">
        <v>6.2091503267973858E-2</v>
      </c>
      <c r="H7" s="77">
        <v>56</v>
      </c>
      <c r="I7" s="78">
        <v>5.9829059829059832E-2</v>
      </c>
      <c r="J7" s="76">
        <v>5</v>
      </c>
      <c r="K7" s="72">
        <v>2.2321428571428572E-2</v>
      </c>
      <c r="L7" s="77">
        <v>5</v>
      </c>
      <c r="M7" s="72">
        <v>2.1834061135371178E-2</v>
      </c>
      <c r="N7" s="77">
        <v>3</v>
      </c>
      <c r="O7" s="72">
        <v>1.3100436681222707E-2</v>
      </c>
      <c r="P7" s="77">
        <v>1</v>
      </c>
      <c r="Q7" s="78">
        <v>4.3668122270742356E-3</v>
      </c>
    </row>
    <row r="8" spans="1:19" x14ac:dyDescent="0.25">
      <c r="A8" s="79" t="s">
        <v>98</v>
      </c>
      <c r="B8" s="116">
        <v>719</v>
      </c>
      <c r="C8" s="54">
        <v>0.82738780207134632</v>
      </c>
      <c r="D8" s="74">
        <v>737</v>
      </c>
      <c r="E8" s="54">
        <v>0.82902137232845896</v>
      </c>
      <c r="F8" s="74">
        <v>750</v>
      </c>
      <c r="G8" s="54">
        <v>0.81699346405228757</v>
      </c>
      <c r="H8" s="74">
        <v>762</v>
      </c>
      <c r="I8" s="75">
        <v>0.8141025641025641</v>
      </c>
      <c r="J8" s="116">
        <v>153</v>
      </c>
      <c r="K8" s="54">
        <v>0.6830357142857143</v>
      </c>
      <c r="L8" s="74">
        <v>157</v>
      </c>
      <c r="M8" s="54">
        <v>0.68558951965065507</v>
      </c>
      <c r="N8" s="74">
        <v>159</v>
      </c>
      <c r="O8" s="54">
        <v>0.69432314410480345</v>
      </c>
      <c r="P8" s="74">
        <v>170</v>
      </c>
      <c r="Q8" s="75">
        <v>0.74235807860262004</v>
      </c>
    </row>
    <row r="9" spans="1:19" ht="15.75" thickBot="1" x14ac:dyDescent="0.3">
      <c r="A9" s="215" t="s">
        <v>99</v>
      </c>
      <c r="B9" s="83">
        <v>73</v>
      </c>
      <c r="C9" s="123">
        <v>8.400460299194476E-2</v>
      </c>
      <c r="D9" s="216">
        <v>76</v>
      </c>
      <c r="E9" s="123">
        <v>8.5489313835770533E-2</v>
      </c>
      <c r="F9" s="216">
        <v>86</v>
      </c>
      <c r="G9" s="123">
        <v>9.3681917211328972E-2</v>
      </c>
      <c r="H9" s="216">
        <v>90</v>
      </c>
      <c r="I9" s="124">
        <v>9.6153846153846159E-2</v>
      </c>
      <c r="J9" s="76">
        <v>35</v>
      </c>
      <c r="K9" s="72">
        <v>0.15625</v>
      </c>
      <c r="L9" s="77">
        <v>36</v>
      </c>
      <c r="M9" s="72">
        <v>0.15720524017467249</v>
      </c>
      <c r="N9" s="77">
        <v>37</v>
      </c>
      <c r="O9" s="72">
        <v>0.16157205240174671</v>
      </c>
      <c r="P9" s="77">
        <v>36</v>
      </c>
      <c r="Q9" s="78">
        <v>0.15720524017467249</v>
      </c>
    </row>
    <row r="10" spans="1:19" ht="15.75" thickBot="1" x14ac:dyDescent="0.3">
      <c r="A10" s="209" t="s">
        <v>16</v>
      </c>
      <c r="B10" s="592">
        <f>SUM(B6:B9)</f>
        <v>869</v>
      </c>
      <c r="C10" s="591"/>
      <c r="D10" s="590">
        <f>SUM(D6:D9)</f>
        <v>889</v>
      </c>
      <c r="E10" s="591"/>
      <c r="F10" s="590">
        <f>SUM(F6:F9)</f>
        <v>918</v>
      </c>
      <c r="G10" s="591"/>
      <c r="H10" s="590">
        <v>936</v>
      </c>
      <c r="I10" s="591"/>
      <c r="J10" s="589">
        <f>SUM(J6:J9)</f>
        <v>224</v>
      </c>
      <c r="K10" s="587"/>
      <c r="L10" s="586">
        <f>SUM(L6:L9)</f>
        <v>229</v>
      </c>
      <c r="M10" s="587"/>
      <c r="N10" s="586">
        <f>SUM(N6:N9)</f>
        <v>229</v>
      </c>
      <c r="O10" s="586"/>
      <c r="P10" s="586">
        <v>229</v>
      </c>
      <c r="Q10" s="588"/>
    </row>
    <row r="11" spans="1:19" x14ac:dyDescent="0.25">
      <c r="A11" s="8" t="s">
        <v>12</v>
      </c>
    </row>
    <row r="12" spans="1:19" x14ac:dyDescent="0.25">
      <c r="A12" s="38" t="s">
        <v>209</v>
      </c>
    </row>
    <row r="13" spans="1:19" x14ac:dyDescent="0.25">
      <c r="A13" s="33"/>
    </row>
    <row r="14" spans="1:19" x14ac:dyDescent="0.25">
      <c r="A14" s="9" t="s">
        <v>88</v>
      </c>
    </row>
    <row r="15" spans="1:19" x14ac:dyDescent="0.25">
      <c r="A15" s="19" t="s">
        <v>272</v>
      </c>
    </row>
    <row r="16" spans="1:19" x14ac:dyDescent="0.25">
      <c r="B16" t="s">
        <v>219</v>
      </c>
      <c r="C16" t="s">
        <v>93</v>
      </c>
    </row>
    <row r="17" spans="1:4" x14ac:dyDescent="0.25">
      <c r="A17" s="79" t="s">
        <v>96</v>
      </c>
      <c r="B17" s="155">
        <f>I6</f>
        <v>2.9914529914529916E-2</v>
      </c>
      <c r="C17" s="155">
        <f>Q6</f>
        <v>9.606986899563319E-2</v>
      </c>
    </row>
    <row r="18" spans="1:4" x14ac:dyDescent="0.25">
      <c r="A18" s="80" t="s">
        <v>97</v>
      </c>
      <c r="B18" s="155">
        <f>I7</f>
        <v>5.9829059829059832E-2</v>
      </c>
      <c r="C18" s="155">
        <f>Q7</f>
        <v>4.3668122270742356E-3</v>
      </c>
      <c r="D18" s="155"/>
    </row>
    <row r="19" spans="1:4" x14ac:dyDescent="0.25">
      <c r="A19" s="79" t="s">
        <v>98</v>
      </c>
      <c r="B19" s="155">
        <f>I8</f>
        <v>0.8141025641025641</v>
      </c>
      <c r="C19" s="155">
        <f>Q8</f>
        <v>0.74235807860262004</v>
      </c>
      <c r="D19" s="155"/>
    </row>
    <row r="20" spans="1:4" x14ac:dyDescent="0.25">
      <c r="A20" s="80" t="s">
        <v>99</v>
      </c>
      <c r="B20" s="155">
        <f>I9</f>
        <v>9.6153846153846159E-2</v>
      </c>
      <c r="C20" s="155">
        <f>Q9</f>
        <v>0.15720524017467249</v>
      </c>
      <c r="D20" s="155"/>
    </row>
    <row r="21" spans="1:4" x14ac:dyDescent="0.25">
      <c r="A21" s="208"/>
      <c r="B21" s="207"/>
      <c r="C21" s="207"/>
      <c r="D21" s="155"/>
    </row>
  </sheetData>
  <mergeCells count="19">
    <mergeCell ref="L10:M10"/>
    <mergeCell ref="P10:Q10"/>
    <mergeCell ref="J10:K10"/>
    <mergeCell ref="D10:E10"/>
    <mergeCell ref="B10:C10"/>
    <mergeCell ref="H10:I10"/>
    <mergeCell ref="F10:G10"/>
    <mergeCell ref="N10:O10"/>
    <mergeCell ref="D4:E4"/>
    <mergeCell ref="A3:A5"/>
    <mergeCell ref="B4:C4"/>
    <mergeCell ref="H4:I4"/>
    <mergeCell ref="J4:K4"/>
    <mergeCell ref="B3:I3"/>
    <mergeCell ref="J3:Q3"/>
    <mergeCell ref="L4:M4"/>
    <mergeCell ref="P4:Q4"/>
    <mergeCell ref="F4:G4"/>
    <mergeCell ref="N4:O4"/>
  </mergeCells>
  <hyperlinks>
    <hyperlink ref="A14" location="Contents!A1" display="Hom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zoomScaleNormal="100" workbookViewId="0"/>
  </sheetViews>
  <sheetFormatPr defaultRowHeight="15" x14ac:dyDescent="0.25"/>
  <cols>
    <col min="1" max="1" width="35" customWidth="1"/>
    <col min="2" max="5" width="12.5703125" customWidth="1"/>
  </cols>
  <sheetData>
    <row r="1" spans="1:5" x14ac:dyDescent="0.25">
      <c r="A1" s="11" t="s">
        <v>273</v>
      </c>
    </row>
    <row r="3" spans="1:5" x14ac:dyDescent="0.25">
      <c r="A3" s="593" t="s">
        <v>9</v>
      </c>
      <c r="B3" s="595" t="s">
        <v>92</v>
      </c>
      <c r="C3" s="595"/>
      <c r="D3" s="595" t="s">
        <v>93</v>
      </c>
      <c r="E3" s="595"/>
    </row>
    <row r="4" spans="1:5" x14ac:dyDescent="0.25">
      <c r="A4" s="594"/>
      <c r="B4" s="32" t="s">
        <v>103</v>
      </c>
      <c r="C4" s="32" t="s">
        <v>104</v>
      </c>
      <c r="D4" s="32" t="s">
        <v>103</v>
      </c>
      <c r="E4" s="32" t="s">
        <v>104</v>
      </c>
    </row>
    <row r="5" spans="1:5" x14ac:dyDescent="0.25">
      <c r="A5" s="84">
        <v>2012</v>
      </c>
      <c r="B5" s="5">
        <v>11</v>
      </c>
      <c r="C5" s="5">
        <v>38</v>
      </c>
      <c r="D5" s="5">
        <v>5</v>
      </c>
      <c r="E5" s="5">
        <v>0</v>
      </c>
    </row>
    <row r="6" spans="1:5" x14ac:dyDescent="0.25">
      <c r="A6" s="85">
        <v>2013</v>
      </c>
      <c r="B6" s="2">
        <v>9</v>
      </c>
      <c r="C6" s="2">
        <v>27</v>
      </c>
      <c r="D6" s="2">
        <v>9</v>
      </c>
      <c r="E6" s="2">
        <v>2</v>
      </c>
    </row>
    <row r="7" spans="1:5" x14ac:dyDescent="0.25">
      <c r="A7" s="84">
        <v>2014</v>
      </c>
      <c r="B7" s="5">
        <v>18</v>
      </c>
      <c r="C7" s="5">
        <v>23</v>
      </c>
      <c r="D7" s="5">
        <v>9</v>
      </c>
      <c r="E7" s="5">
        <v>2</v>
      </c>
    </row>
    <row r="8" spans="1:5" x14ac:dyDescent="0.25">
      <c r="A8" s="85">
        <v>2015</v>
      </c>
      <c r="B8" s="2">
        <v>16</v>
      </c>
      <c r="C8" s="2">
        <v>35</v>
      </c>
      <c r="D8" s="2">
        <v>5</v>
      </c>
      <c r="E8" s="2">
        <v>1</v>
      </c>
    </row>
    <row r="9" spans="1:5" x14ac:dyDescent="0.25">
      <c r="A9" s="84">
        <v>2016</v>
      </c>
      <c r="B9" s="5">
        <v>7</v>
      </c>
      <c r="C9" s="5">
        <v>39</v>
      </c>
      <c r="D9" s="5">
        <v>6</v>
      </c>
      <c r="E9" s="5">
        <v>0</v>
      </c>
    </row>
    <row r="10" spans="1:5" x14ac:dyDescent="0.25">
      <c r="A10" s="85">
        <v>2017</v>
      </c>
      <c r="B10" s="2">
        <v>9</v>
      </c>
      <c r="C10" s="2">
        <v>31</v>
      </c>
      <c r="D10" s="2">
        <v>4</v>
      </c>
      <c r="E10" s="2">
        <v>0</v>
      </c>
    </row>
    <row r="11" spans="1:5" x14ac:dyDescent="0.25">
      <c r="A11" s="84">
        <v>2018</v>
      </c>
      <c r="B11" s="195">
        <v>12</v>
      </c>
      <c r="C11" s="195">
        <v>29</v>
      </c>
      <c r="D11" s="195">
        <v>6</v>
      </c>
      <c r="E11" s="195">
        <v>0</v>
      </c>
    </row>
    <row r="12" spans="1:5" x14ac:dyDescent="0.25">
      <c r="A12" s="85">
        <v>2019</v>
      </c>
      <c r="B12" s="193">
        <v>10</v>
      </c>
      <c r="C12" s="193">
        <v>17</v>
      </c>
      <c r="D12" s="193">
        <v>2</v>
      </c>
      <c r="E12" s="193">
        <v>0</v>
      </c>
    </row>
    <row r="13" spans="1:5" x14ac:dyDescent="0.25">
      <c r="A13" s="224" t="s">
        <v>11</v>
      </c>
      <c r="B13" s="280">
        <v>12.2</v>
      </c>
      <c r="C13" s="280">
        <v>32.4</v>
      </c>
      <c r="D13" s="280">
        <v>6.8</v>
      </c>
      <c r="E13" s="280">
        <v>1</v>
      </c>
    </row>
    <row r="14" spans="1:5" x14ac:dyDescent="0.25">
      <c r="A14" s="224" t="s">
        <v>156</v>
      </c>
      <c r="B14" s="280">
        <v>11.8</v>
      </c>
      <c r="C14" s="280">
        <v>31</v>
      </c>
      <c r="D14" s="280">
        <v>6.6</v>
      </c>
      <c r="E14" s="280">
        <v>1</v>
      </c>
    </row>
    <row r="15" spans="1:5" x14ac:dyDescent="0.25">
      <c r="A15" s="225" t="s">
        <v>218</v>
      </c>
      <c r="B15" s="281">
        <v>12.4</v>
      </c>
      <c r="C15" s="281">
        <v>31.4</v>
      </c>
      <c r="D15" s="281">
        <v>6</v>
      </c>
      <c r="E15" s="281">
        <v>0.6</v>
      </c>
    </row>
    <row r="16" spans="1:5" ht="15.75" thickBot="1" x14ac:dyDescent="0.3">
      <c r="A16" s="327" t="s">
        <v>251</v>
      </c>
      <c r="B16" s="328">
        <v>10.8</v>
      </c>
      <c r="C16" s="328">
        <v>30.2</v>
      </c>
      <c r="D16" s="328">
        <v>4.5999999999999996</v>
      </c>
      <c r="E16" s="328">
        <v>0.2</v>
      </c>
    </row>
    <row r="17" spans="1:5" ht="45.75" thickBot="1" x14ac:dyDescent="0.3">
      <c r="A17" s="88" t="s">
        <v>274</v>
      </c>
      <c r="B17" s="89">
        <v>-0.11475409836065563</v>
      </c>
      <c r="C17" s="89">
        <v>-6.7901234567901217E-2</v>
      </c>
      <c r="D17" s="89">
        <v>-0.3235294117647059</v>
      </c>
      <c r="E17" s="89">
        <v>-0.8</v>
      </c>
    </row>
    <row r="18" spans="1:5" x14ac:dyDescent="0.25">
      <c r="A18" s="10" t="s">
        <v>12</v>
      </c>
    </row>
    <row r="20" spans="1:5" x14ac:dyDescent="0.25">
      <c r="A20" s="9" t="s">
        <v>88</v>
      </c>
    </row>
    <row r="27" spans="1:5" x14ac:dyDescent="0.25">
      <c r="A27" s="284"/>
      <c r="B27" s="596"/>
      <c r="C27" s="596"/>
      <c r="D27" s="596"/>
      <c r="E27" s="596"/>
    </row>
    <row r="28" spans="1:5" x14ac:dyDescent="0.25">
      <c r="B28" s="238"/>
      <c r="C28" s="238"/>
      <c r="D28" s="238"/>
      <c r="E28" s="238"/>
    </row>
  </sheetData>
  <mergeCells count="5">
    <mergeCell ref="A3:A4"/>
    <mergeCell ref="B3:C3"/>
    <mergeCell ref="D3:E3"/>
    <mergeCell ref="B27:C27"/>
    <mergeCell ref="D27:E27"/>
  </mergeCells>
  <hyperlinks>
    <hyperlink ref="A20" location="Contents!A1" display="Hom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workbookViewId="0"/>
  </sheetViews>
  <sheetFormatPr defaultRowHeight="15" x14ac:dyDescent="0.25"/>
  <cols>
    <col min="1" max="1" width="25.140625" customWidth="1"/>
    <col min="2" max="4" width="11.85546875" customWidth="1"/>
  </cols>
  <sheetData>
    <row r="1" spans="1:4" x14ac:dyDescent="0.25">
      <c r="A1" s="11" t="s">
        <v>352</v>
      </c>
    </row>
    <row r="2" spans="1:4" ht="15.75" thickBot="1" x14ac:dyDescent="0.3"/>
    <row r="3" spans="1:4" ht="15.75" thickBot="1" x14ac:dyDescent="0.3">
      <c r="A3" s="401" t="s">
        <v>9</v>
      </c>
      <c r="B3" s="402" t="s">
        <v>108</v>
      </c>
      <c r="C3" s="402" t="s">
        <v>109</v>
      </c>
      <c r="D3" s="402" t="s">
        <v>289</v>
      </c>
    </row>
    <row r="4" spans="1:4" x14ac:dyDescent="0.25">
      <c r="A4" s="191">
        <v>2012</v>
      </c>
      <c r="B4" s="403">
        <v>22.9</v>
      </c>
      <c r="C4" s="403">
        <v>23.1</v>
      </c>
      <c r="D4" s="403">
        <v>23</v>
      </c>
    </row>
    <row r="5" spans="1:4" x14ac:dyDescent="0.25">
      <c r="A5" s="195">
        <v>2013</v>
      </c>
      <c r="B5" s="404">
        <v>22.8</v>
      </c>
      <c r="C5" s="404">
        <v>23.2</v>
      </c>
      <c r="D5" s="404">
        <v>23</v>
      </c>
    </row>
    <row r="6" spans="1:4" x14ac:dyDescent="0.25">
      <c r="A6" s="191">
        <v>2014</v>
      </c>
      <c r="B6" s="403">
        <v>22.7</v>
      </c>
      <c r="C6" s="403">
        <v>23</v>
      </c>
      <c r="D6" s="403">
        <v>22.9</v>
      </c>
    </row>
    <row r="7" spans="1:4" x14ac:dyDescent="0.25">
      <c r="A7" s="195">
        <v>2015</v>
      </c>
      <c r="B7" s="404">
        <v>22.8</v>
      </c>
      <c r="C7" s="404">
        <v>23</v>
      </c>
      <c r="D7" s="404">
        <v>22.9</v>
      </c>
    </row>
    <row r="8" spans="1:4" x14ac:dyDescent="0.25">
      <c r="A8" s="191">
        <v>2016</v>
      </c>
      <c r="B8" s="403">
        <v>23</v>
      </c>
      <c r="C8" s="403">
        <v>23</v>
      </c>
      <c r="D8" s="403">
        <v>23</v>
      </c>
    </row>
    <row r="9" spans="1:4" x14ac:dyDescent="0.25">
      <c r="A9" s="195">
        <v>2017</v>
      </c>
      <c r="B9" s="404">
        <v>23.1</v>
      </c>
      <c r="C9" s="404">
        <v>23.2</v>
      </c>
      <c r="D9" s="404">
        <v>23.2</v>
      </c>
    </row>
    <row r="10" spans="1:4" x14ac:dyDescent="0.25">
      <c r="A10" s="191">
        <v>2018</v>
      </c>
      <c r="B10" s="403">
        <v>22.9</v>
      </c>
      <c r="C10" s="403">
        <v>23.2</v>
      </c>
      <c r="D10" s="403">
        <v>23</v>
      </c>
    </row>
    <row r="11" spans="1:4" ht="15.75" thickBot="1" x14ac:dyDescent="0.3">
      <c r="A11" s="329">
        <v>2019</v>
      </c>
      <c r="B11" s="410">
        <v>22.7</v>
      </c>
      <c r="C11" s="410">
        <v>23</v>
      </c>
      <c r="D11" s="410">
        <v>22.9</v>
      </c>
    </row>
    <row r="12" spans="1:4" ht="15.75" thickBot="1" x14ac:dyDescent="0.3">
      <c r="A12" s="408" t="s">
        <v>11</v>
      </c>
      <c r="B12" s="409">
        <v>22.8</v>
      </c>
      <c r="C12" s="409">
        <v>23.1</v>
      </c>
      <c r="D12" s="409">
        <v>23</v>
      </c>
    </row>
    <row r="13" spans="1:4" x14ac:dyDescent="0.25">
      <c r="A13" s="395" t="s">
        <v>156</v>
      </c>
      <c r="B13" s="407">
        <v>22.9</v>
      </c>
      <c r="C13" s="407">
        <v>23.1</v>
      </c>
      <c r="D13" s="407">
        <v>23</v>
      </c>
    </row>
    <row r="14" spans="1:4" x14ac:dyDescent="0.25">
      <c r="A14" s="395" t="s">
        <v>218</v>
      </c>
      <c r="B14" s="407">
        <v>22.9</v>
      </c>
      <c r="C14" s="407">
        <v>23.1</v>
      </c>
      <c r="D14" s="407">
        <v>23</v>
      </c>
    </row>
    <row r="15" spans="1:4" ht="15.75" thickBot="1" x14ac:dyDescent="0.3">
      <c r="A15" s="408" t="s">
        <v>251</v>
      </c>
      <c r="B15" s="409">
        <v>22.9</v>
      </c>
      <c r="C15" s="409">
        <v>23.1</v>
      </c>
      <c r="D15" s="409">
        <v>23</v>
      </c>
    </row>
    <row r="16" spans="1:4" x14ac:dyDescent="0.25">
      <c r="A16" s="405" t="s">
        <v>290</v>
      </c>
    </row>
    <row r="17" spans="1:4" x14ac:dyDescent="0.25">
      <c r="A17" s="405" t="s">
        <v>291</v>
      </c>
    </row>
    <row r="18" spans="1:4" x14ac:dyDescent="0.25">
      <c r="A18" s="405" t="s">
        <v>292</v>
      </c>
    </row>
    <row r="20" spans="1:4" x14ac:dyDescent="0.25">
      <c r="A20" s="9" t="s">
        <v>88</v>
      </c>
    </row>
    <row r="22" spans="1:4" x14ac:dyDescent="0.25">
      <c r="A22" s="11" t="s">
        <v>350</v>
      </c>
    </row>
    <row r="23" spans="1:4" ht="15.75" thickBot="1" x14ac:dyDescent="0.3"/>
    <row r="24" spans="1:4" ht="15.75" thickBot="1" x14ac:dyDescent="0.3">
      <c r="A24" s="401" t="s">
        <v>9</v>
      </c>
      <c r="B24" s="402" t="s">
        <v>108</v>
      </c>
      <c r="C24" s="402" t="s">
        <v>109</v>
      </c>
      <c r="D24" s="402" t="s">
        <v>289</v>
      </c>
    </row>
    <row r="25" spans="1:4" x14ac:dyDescent="0.25">
      <c r="A25" s="191">
        <v>2012</v>
      </c>
      <c r="B25" s="403">
        <v>35.288343558282207</v>
      </c>
      <c r="C25" s="403">
        <v>33.276037256562233</v>
      </c>
      <c r="D25" s="403">
        <v>33.520089285714285</v>
      </c>
    </row>
    <row r="26" spans="1:4" x14ac:dyDescent="0.25">
      <c r="A26" s="195">
        <v>2013</v>
      </c>
      <c r="B26" s="404">
        <v>35.107142857142854</v>
      </c>
      <c r="C26" s="404">
        <v>33.744257274119448</v>
      </c>
      <c r="D26" s="404">
        <v>33.851904090267986</v>
      </c>
    </row>
    <row r="27" spans="1:4" x14ac:dyDescent="0.25">
      <c r="A27" s="191">
        <v>2014</v>
      </c>
      <c r="B27" s="403">
        <v>35.910714285714285</v>
      </c>
      <c r="C27" s="403">
        <v>34.486310299869622</v>
      </c>
      <c r="D27" s="403">
        <v>34.583232077764279</v>
      </c>
    </row>
    <row r="28" spans="1:4" x14ac:dyDescent="0.25">
      <c r="A28" s="195">
        <v>2015</v>
      </c>
      <c r="B28" s="404">
        <v>34.824324324324323</v>
      </c>
      <c r="C28" s="404">
        <v>34.148648648648646</v>
      </c>
      <c r="D28" s="404">
        <v>34.200623700623701</v>
      </c>
    </row>
    <row r="29" spans="1:4" x14ac:dyDescent="0.25">
      <c r="A29" s="191">
        <v>2016</v>
      </c>
      <c r="B29" s="403">
        <v>35.56</v>
      </c>
      <c r="C29" s="403">
        <v>34.980370774263903</v>
      </c>
      <c r="D29" s="403">
        <v>35.010341261633918</v>
      </c>
    </row>
    <row r="30" spans="1:4" x14ac:dyDescent="0.25">
      <c r="A30" s="195">
        <v>2017</v>
      </c>
      <c r="B30" s="404">
        <v>34.614285714285714</v>
      </c>
      <c r="C30" s="404">
        <v>35.224765868886578</v>
      </c>
      <c r="D30" s="404">
        <v>35.183317167798251</v>
      </c>
    </row>
    <row r="31" spans="1:4" x14ac:dyDescent="0.25">
      <c r="A31" s="191">
        <v>2018</v>
      </c>
      <c r="B31" s="403">
        <v>34.815087934443675</v>
      </c>
      <c r="C31" s="403">
        <v>34.536355798937926</v>
      </c>
      <c r="D31" s="403">
        <v>34.565634384600301</v>
      </c>
    </row>
    <row r="32" spans="1:4" ht="15.75" thickBot="1" x14ac:dyDescent="0.3">
      <c r="A32" s="490">
        <v>2019</v>
      </c>
      <c r="B32" s="410">
        <v>36.818245634048615</v>
      </c>
      <c r="C32" s="410">
        <v>35.769075528778352</v>
      </c>
      <c r="D32" s="410">
        <v>35.864821119557092</v>
      </c>
    </row>
    <row r="33" spans="1:4" ht="15.75" thickBot="1" x14ac:dyDescent="0.3">
      <c r="A33" s="408" t="s">
        <v>11</v>
      </c>
      <c r="B33" s="409">
        <v>35.298245614035089</v>
      </c>
      <c r="C33" s="409">
        <v>34.086699954607354</v>
      </c>
      <c r="D33" s="409">
        <v>34.187304890738815</v>
      </c>
    </row>
    <row r="34" spans="1:4" x14ac:dyDescent="0.25">
      <c r="A34" s="471" t="s">
        <v>156</v>
      </c>
      <c r="B34" s="407">
        <v>35.147058823529413</v>
      </c>
      <c r="C34" s="407">
        <v>34.57668418537984</v>
      </c>
      <c r="D34" s="407">
        <v>34.615538735529832</v>
      </c>
    </row>
    <row r="35" spans="1:4" x14ac:dyDescent="0.25">
      <c r="A35" s="471" t="s">
        <v>218</v>
      </c>
      <c r="B35" s="407">
        <v>35.1</v>
      </c>
      <c r="C35" s="407">
        <v>34.700000000000003</v>
      </c>
      <c r="D35" s="407">
        <v>34.700000000000003</v>
      </c>
    </row>
    <row r="36" spans="1:4" ht="15.75" thickBot="1" x14ac:dyDescent="0.3">
      <c r="A36" s="408" t="s">
        <v>251</v>
      </c>
      <c r="B36" s="409">
        <v>35.4</v>
      </c>
      <c r="C36" s="409">
        <v>35</v>
      </c>
      <c r="D36" s="409">
        <v>35</v>
      </c>
    </row>
    <row r="40" spans="1:4" x14ac:dyDescent="0.25">
      <c r="A40" s="405" t="s">
        <v>290</v>
      </c>
    </row>
    <row r="41" spans="1:4" x14ac:dyDescent="0.25">
      <c r="A41" s="405" t="s">
        <v>351</v>
      </c>
    </row>
    <row r="42" spans="1:4" x14ac:dyDescent="0.25">
      <c r="A42" s="405" t="s">
        <v>292</v>
      </c>
    </row>
  </sheetData>
  <hyperlinks>
    <hyperlink ref="A20" location="Contents!A1" display="Hom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workbookViewId="0"/>
  </sheetViews>
  <sheetFormatPr defaultRowHeight="15" x14ac:dyDescent="0.25"/>
  <sheetData>
    <row r="1" spans="1:22" x14ac:dyDescent="0.25">
      <c r="A1" s="11" t="s">
        <v>293</v>
      </c>
    </row>
    <row r="2" spans="1:22" ht="15.75" thickBot="1" x14ac:dyDescent="0.3">
      <c r="P2" s="229"/>
      <c r="Q2" s="229"/>
      <c r="R2" s="229"/>
      <c r="S2" s="229"/>
      <c r="T2" s="229"/>
    </row>
    <row r="3" spans="1:22" x14ac:dyDescent="0.25">
      <c r="A3" s="604" t="s">
        <v>9</v>
      </c>
      <c r="B3" s="604" t="s">
        <v>110</v>
      </c>
      <c r="C3" s="604" t="s">
        <v>1</v>
      </c>
      <c r="D3" s="604"/>
      <c r="E3" s="604"/>
      <c r="F3" s="604"/>
      <c r="G3" s="604"/>
      <c r="H3" s="604"/>
      <c r="I3" s="604"/>
      <c r="J3" s="604"/>
      <c r="K3" s="604" t="s">
        <v>289</v>
      </c>
      <c r="N3" s="604" t="s">
        <v>9</v>
      </c>
      <c r="O3" s="604" t="s">
        <v>110</v>
      </c>
      <c r="P3" s="606" t="s">
        <v>1</v>
      </c>
      <c r="Q3" s="606"/>
      <c r="R3" s="606"/>
      <c r="S3" s="606"/>
      <c r="T3" s="606"/>
      <c r="U3" s="604" t="s">
        <v>289</v>
      </c>
    </row>
    <row r="4" spans="1:22" ht="15.75" thickBot="1" x14ac:dyDescent="0.3">
      <c r="A4" s="605"/>
      <c r="B4" s="605"/>
      <c r="C4" s="411">
        <v>17</v>
      </c>
      <c r="D4" s="411">
        <v>17.5</v>
      </c>
      <c r="E4" s="411" t="s">
        <v>294</v>
      </c>
      <c r="F4" s="411" t="s">
        <v>295</v>
      </c>
      <c r="G4" s="411" t="s">
        <v>296</v>
      </c>
      <c r="H4" s="411" t="s">
        <v>297</v>
      </c>
      <c r="I4" s="411" t="s">
        <v>298</v>
      </c>
      <c r="J4" s="411" t="s">
        <v>83</v>
      </c>
      <c r="K4" s="605"/>
      <c r="N4" s="605"/>
      <c r="O4" s="605"/>
      <c r="P4" s="411">
        <v>17</v>
      </c>
      <c r="Q4" s="411">
        <v>17.5</v>
      </c>
      <c r="R4" s="411" t="s">
        <v>294</v>
      </c>
      <c r="S4" s="411" t="s">
        <v>295</v>
      </c>
      <c r="T4" s="411" t="s">
        <v>21</v>
      </c>
      <c r="U4" s="605"/>
    </row>
    <row r="5" spans="1:22" x14ac:dyDescent="0.25">
      <c r="A5" s="607">
        <v>2012</v>
      </c>
      <c r="B5" s="412" t="s">
        <v>108</v>
      </c>
      <c r="C5" s="413">
        <v>1.4</v>
      </c>
      <c r="D5" s="413">
        <v>1.7</v>
      </c>
      <c r="E5" s="413">
        <v>2.1</v>
      </c>
      <c r="F5" s="413">
        <v>2.2000000000000002</v>
      </c>
      <c r="G5" s="413">
        <v>2.2999999999999998</v>
      </c>
      <c r="H5" s="413">
        <v>2.4</v>
      </c>
      <c r="I5" s="413">
        <v>2.6</v>
      </c>
      <c r="J5" s="413">
        <v>3.2</v>
      </c>
      <c r="K5" s="413">
        <v>2</v>
      </c>
      <c r="N5" s="607">
        <v>2012</v>
      </c>
      <c r="O5" s="412" t="s">
        <v>108</v>
      </c>
      <c r="P5" s="413">
        <v>1.4</v>
      </c>
      <c r="Q5" s="413">
        <v>1.7</v>
      </c>
      <c r="R5" s="413">
        <v>2.1</v>
      </c>
      <c r="S5" s="413">
        <v>2.2000000000000002</v>
      </c>
      <c r="T5" s="413">
        <v>2.4119571683521714</v>
      </c>
      <c r="U5" s="413">
        <v>2</v>
      </c>
      <c r="V5" s="476"/>
    </row>
    <row r="6" spans="1:22" x14ac:dyDescent="0.25">
      <c r="A6" s="599"/>
      <c r="B6" s="412" t="s">
        <v>109</v>
      </c>
      <c r="C6" s="413">
        <v>1.4</v>
      </c>
      <c r="D6" s="413">
        <v>1.6</v>
      </c>
      <c r="E6" s="413">
        <v>1.9</v>
      </c>
      <c r="F6" s="413">
        <v>1.9</v>
      </c>
      <c r="G6" s="413">
        <v>1.8</v>
      </c>
      <c r="H6" s="413">
        <v>1.8</v>
      </c>
      <c r="I6" s="413">
        <v>1.7</v>
      </c>
      <c r="J6" s="413">
        <v>1.6</v>
      </c>
      <c r="K6" s="413">
        <v>1.7</v>
      </c>
      <c r="N6" s="599"/>
      <c r="O6" s="412" t="s">
        <v>109</v>
      </c>
      <c r="P6" s="413">
        <v>1.4</v>
      </c>
      <c r="Q6" s="413">
        <v>1.6</v>
      </c>
      <c r="R6" s="413">
        <v>1.9</v>
      </c>
      <c r="S6" s="413">
        <v>1.9</v>
      </c>
      <c r="T6" s="413">
        <v>1.7668547668547669</v>
      </c>
      <c r="U6" s="413">
        <v>1.7</v>
      </c>
      <c r="V6" s="476"/>
    </row>
    <row r="7" spans="1:22" x14ac:dyDescent="0.25">
      <c r="A7" s="599"/>
      <c r="B7" s="412" t="s">
        <v>16</v>
      </c>
      <c r="C7" s="413">
        <v>1.4</v>
      </c>
      <c r="D7" s="413">
        <v>1.7</v>
      </c>
      <c r="E7" s="413">
        <v>2</v>
      </c>
      <c r="F7" s="413">
        <v>2</v>
      </c>
      <c r="G7" s="413">
        <v>2.1</v>
      </c>
      <c r="H7" s="413">
        <v>2.1</v>
      </c>
      <c r="I7" s="413">
        <v>2.1</v>
      </c>
      <c r="J7" s="413">
        <v>2.2999999999999998</v>
      </c>
      <c r="K7" s="413">
        <v>1.9</v>
      </c>
      <c r="N7" s="599"/>
      <c r="O7" s="412" t="s">
        <v>16</v>
      </c>
      <c r="P7" s="413">
        <v>1.4</v>
      </c>
      <c r="Q7" s="413">
        <v>1.7</v>
      </c>
      <c r="R7" s="413">
        <v>2</v>
      </c>
      <c r="S7" s="413">
        <v>2</v>
      </c>
      <c r="T7" s="413">
        <v>2.0891662951404371</v>
      </c>
      <c r="U7" s="413">
        <v>1.9</v>
      </c>
      <c r="V7" s="476"/>
    </row>
    <row r="8" spans="1:22" x14ac:dyDescent="0.25">
      <c r="A8" s="600">
        <v>2013</v>
      </c>
      <c r="B8" s="414" t="s">
        <v>108</v>
      </c>
      <c r="C8" s="415">
        <v>1.4</v>
      </c>
      <c r="D8" s="415">
        <v>1.7</v>
      </c>
      <c r="E8" s="415">
        <v>2</v>
      </c>
      <c r="F8" s="415">
        <v>2.1</v>
      </c>
      <c r="G8" s="415">
        <v>2.2000000000000002</v>
      </c>
      <c r="H8" s="415">
        <v>2.2999999999999998</v>
      </c>
      <c r="I8" s="415">
        <v>2.2999999999999998</v>
      </c>
      <c r="J8" s="415">
        <v>3</v>
      </c>
      <c r="K8" s="415">
        <v>1.9</v>
      </c>
      <c r="N8" s="600">
        <v>2013</v>
      </c>
      <c r="O8" s="414" t="s">
        <v>108</v>
      </c>
      <c r="P8" s="415">
        <v>1.4</v>
      </c>
      <c r="Q8" s="415">
        <v>1.7</v>
      </c>
      <c r="R8" s="415">
        <v>2</v>
      </c>
      <c r="S8" s="415">
        <v>2.1</v>
      </c>
      <c r="T8" s="415">
        <v>2.299571098647311</v>
      </c>
      <c r="U8" s="415">
        <v>1.9</v>
      </c>
      <c r="V8" s="476"/>
    </row>
    <row r="9" spans="1:22" x14ac:dyDescent="0.25">
      <c r="A9" s="600"/>
      <c r="B9" s="414" t="s">
        <v>109</v>
      </c>
      <c r="C9" s="415">
        <v>1.3</v>
      </c>
      <c r="D9" s="415">
        <v>1.6</v>
      </c>
      <c r="E9" s="415">
        <v>1.8</v>
      </c>
      <c r="F9" s="415">
        <v>1.8</v>
      </c>
      <c r="G9" s="415">
        <v>1.8</v>
      </c>
      <c r="H9" s="415">
        <v>1.8</v>
      </c>
      <c r="I9" s="415">
        <v>1.6</v>
      </c>
      <c r="J9" s="415">
        <v>1.7</v>
      </c>
      <c r="K9" s="415">
        <v>1.6</v>
      </c>
      <c r="N9" s="600"/>
      <c r="O9" s="414" t="s">
        <v>109</v>
      </c>
      <c r="P9" s="415">
        <v>1.3</v>
      </c>
      <c r="Q9" s="415">
        <v>1.6</v>
      </c>
      <c r="R9" s="415">
        <v>1.8</v>
      </c>
      <c r="S9" s="415">
        <v>1.8</v>
      </c>
      <c r="T9" s="415">
        <v>1.756074168797954</v>
      </c>
      <c r="U9" s="415">
        <v>1.6</v>
      </c>
      <c r="V9" s="476"/>
    </row>
    <row r="10" spans="1:22" x14ac:dyDescent="0.25">
      <c r="A10" s="600"/>
      <c r="B10" s="414" t="s">
        <v>16</v>
      </c>
      <c r="C10" s="415">
        <v>1.4</v>
      </c>
      <c r="D10" s="415">
        <v>1.6</v>
      </c>
      <c r="E10" s="415">
        <v>1.9</v>
      </c>
      <c r="F10" s="415">
        <v>2</v>
      </c>
      <c r="G10" s="415">
        <v>2</v>
      </c>
      <c r="H10" s="415">
        <v>2.1</v>
      </c>
      <c r="I10" s="415">
        <v>1.9</v>
      </c>
      <c r="J10" s="415">
        <v>2.1</v>
      </c>
      <c r="K10" s="415">
        <v>1.8</v>
      </c>
      <c r="N10" s="600"/>
      <c r="O10" s="414" t="s">
        <v>16</v>
      </c>
      <c r="P10" s="415">
        <v>1.4</v>
      </c>
      <c r="Q10" s="415">
        <v>1.6</v>
      </c>
      <c r="R10" s="415">
        <v>1.9</v>
      </c>
      <c r="S10" s="415">
        <v>2</v>
      </c>
      <c r="T10" s="415">
        <v>2.0235427829193049</v>
      </c>
      <c r="U10" s="415">
        <v>1.8</v>
      </c>
      <c r="V10" s="476"/>
    </row>
    <row r="11" spans="1:22" x14ac:dyDescent="0.25">
      <c r="A11" s="599">
        <v>2014</v>
      </c>
      <c r="B11" s="412" t="s">
        <v>108</v>
      </c>
      <c r="C11" s="413">
        <v>1.4</v>
      </c>
      <c r="D11" s="413">
        <v>1.7</v>
      </c>
      <c r="E11" s="413">
        <v>1.9</v>
      </c>
      <c r="F11" s="413">
        <v>2.1</v>
      </c>
      <c r="G11" s="413">
        <v>2.2000000000000002</v>
      </c>
      <c r="H11" s="413">
        <v>2.2999999999999998</v>
      </c>
      <c r="I11" s="413">
        <v>2.5</v>
      </c>
      <c r="J11" s="413">
        <v>2.7</v>
      </c>
      <c r="K11" s="413">
        <v>1.9</v>
      </c>
      <c r="N11" s="599">
        <v>2014</v>
      </c>
      <c r="O11" s="412" t="s">
        <v>108</v>
      </c>
      <c r="P11" s="413">
        <v>1.4</v>
      </c>
      <c r="Q11" s="413">
        <v>1.7</v>
      </c>
      <c r="R11" s="413">
        <v>1.9</v>
      </c>
      <c r="S11" s="413">
        <v>2.1</v>
      </c>
      <c r="T11" s="413">
        <v>2.3118425517475401</v>
      </c>
      <c r="U11" s="413">
        <v>1.9</v>
      </c>
      <c r="V11" s="476"/>
    </row>
    <row r="12" spans="1:22" x14ac:dyDescent="0.25">
      <c r="A12" s="599"/>
      <c r="B12" s="412" t="s">
        <v>109</v>
      </c>
      <c r="C12" s="413">
        <v>1.3</v>
      </c>
      <c r="D12" s="413">
        <v>1.6</v>
      </c>
      <c r="E12" s="413">
        <v>1.7</v>
      </c>
      <c r="F12" s="413">
        <v>1.7</v>
      </c>
      <c r="G12" s="413">
        <v>1.8</v>
      </c>
      <c r="H12" s="413">
        <v>1.7</v>
      </c>
      <c r="I12" s="413">
        <v>1.5</v>
      </c>
      <c r="J12" s="413">
        <v>1.5</v>
      </c>
      <c r="K12" s="413">
        <v>1.6</v>
      </c>
      <c r="N12" s="599"/>
      <c r="O12" s="412" t="s">
        <v>109</v>
      </c>
      <c r="P12" s="413">
        <v>1.3</v>
      </c>
      <c r="Q12" s="413">
        <v>1.6</v>
      </c>
      <c r="R12" s="413">
        <v>1.7</v>
      </c>
      <c r="S12" s="413">
        <v>1.7</v>
      </c>
      <c r="T12" s="413">
        <v>1.6756496631376323</v>
      </c>
      <c r="U12" s="413">
        <v>1.6</v>
      </c>
      <c r="V12" s="476"/>
    </row>
    <row r="13" spans="1:22" x14ac:dyDescent="0.25">
      <c r="A13" s="599"/>
      <c r="B13" s="412" t="s">
        <v>16</v>
      </c>
      <c r="C13" s="413">
        <v>1.3</v>
      </c>
      <c r="D13" s="413">
        <v>1.6</v>
      </c>
      <c r="E13" s="413">
        <v>1.8</v>
      </c>
      <c r="F13" s="413">
        <v>1.9</v>
      </c>
      <c r="G13" s="413">
        <v>2</v>
      </c>
      <c r="H13" s="413">
        <v>2</v>
      </c>
      <c r="I13" s="413">
        <v>2</v>
      </c>
      <c r="J13" s="413">
        <v>1.9</v>
      </c>
      <c r="K13" s="413">
        <v>1.8</v>
      </c>
      <c r="N13" s="599"/>
      <c r="O13" s="412" t="s">
        <v>16</v>
      </c>
      <c r="P13" s="413">
        <v>1.3</v>
      </c>
      <c r="Q13" s="413">
        <v>1.6</v>
      </c>
      <c r="R13" s="413">
        <v>1.8</v>
      </c>
      <c r="S13" s="413">
        <v>1.9</v>
      </c>
      <c r="T13" s="413">
        <v>1.9848284960422165</v>
      </c>
      <c r="U13" s="413">
        <v>1.8</v>
      </c>
      <c r="V13" s="476"/>
    </row>
    <row r="14" spans="1:22" x14ac:dyDescent="0.25">
      <c r="A14" s="600">
        <v>2015</v>
      </c>
      <c r="B14" s="414" t="s">
        <v>108</v>
      </c>
      <c r="C14" s="415">
        <v>1.3</v>
      </c>
      <c r="D14" s="415">
        <v>1.7</v>
      </c>
      <c r="E14" s="415">
        <v>2</v>
      </c>
      <c r="F14" s="415">
        <v>2</v>
      </c>
      <c r="G14" s="415">
        <v>2.2000000000000002</v>
      </c>
      <c r="H14" s="415">
        <v>2.2999999999999998</v>
      </c>
      <c r="I14" s="415">
        <v>2.5</v>
      </c>
      <c r="J14" s="415">
        <v>2.5</v>
      </c>
      <c r="K14" s="415">
        <v>1.9</v>
      </c>
      <c r="N14" s="600">
        <v>2015</v>
      </c>
      <c r="O14" s="414" t="s">
        <v>108</v>
      </c>
      <c r="P14" s="415">
        <v>1.3</v>
      </c>
      <c r="Q14" s="415">
        <v>1.7</v>
      </c>
      <c r="R14" s="415">
        <v>2</v>
      </c>
      <c r="S14" s="415">
        <v>2</v>
      </c>
      <c r="T14" s="415">
        <v>2.2685836647292752</v>
      </c>
      <c r="U14" s="415">
        <v>1.9</v>
      </c>
      <c r="V14" s="476"/>
    </row>
    <row r="15" spans="1:22" x14ac:dyDescent="0.25">
      <c r="A15" s="600"/>
      <c r="B15" s="414" t="s">
        <v>109</v>
      </c>
      <c r="C15" s="415">
        <v>1.3</v>
      </c>
      <c r="D15" s="415">
        <v>1.6</v>
      </c>
      <c r="E15" s="415">
        <v>1.8</v>
      </c>
      <c r="F15" s="415">
        <v>1.7</v>
      </c>
      <c r="G15" s="415">
        <v>1.7</v>
      </c>
      <c r="H15" s="415">
        <v>1.8</v>
      </c>
      <c r="I15" s="415">
        <v>1.6</v>
      </c>
      <c r="J15" s="415">
        <v>1.7</v>
      </c>
      <c r="K15" s="415">
        <v>1.6</v>
      </c>
      <c r="N15" s="600"/>
      <c r="O15" s="414" t="s">
        <v>109</v>
      </c>
      <c r="P15" s="415">
        <v>1.3</v>
      </c>
      <c r="Q15" s="415">
        <v>1.6</v>
      </c>
      <c r="R15" s="415">
        <v>1.8</v>
      </c>
      <c r="S15" s="415">
        <v>1.7</v>
      </c>
      <c r="T15" s="415">
        <v>1.7329458550015295</v>
      </c>
      <c r="U15" s="415">
        <v>1.6</v>
      </c>
      <c r="V15" s="476"/>
    </row>
    <row r="16" spans="1:22" x14ac:dyDescent="0.25">
      <c r="A16" s="600"/>
      <c r="B16" s="414" t="s">
        <v>16</v>
      </c>
      <c r="C16" s="415">
        <v>1.3</v>
      </c>
      <c r="D16" s="415">
        <v>1.6</v>
      </c>
      <c r="E16" s="415">
        <v>1.9</v>
      </c>
      <c r="F16" s="415">
        <v>1.9</v>
      </c>
      <c r="G16" s="415">
        <v>2</v>
      </c>
      <c r="H16" s="415">
        <v>2</v>
      </c>
      <c r="I16" s="415">
        <v>2</v>
      </c>
      <c r="J16" s="415">
        <v>1.9</v>
      </c>
      <c r="K16" s="415">
        <v>1.8</v>
      </c>
      <c r="N16" s="600"/>
      <c r="O16" s="414" t="s">
        <v>16</v>
      </c>
      <c r="P16" s="415">
        <v>1.3</v>
      </c>
      <c r="Q16" s="415">
        <v>1.6</v>
      </c>
      <c r="R16" s="415">
        <v>1.9</v>
      </c>
      <c r="S16" s="415">
        <v>1.9</v>
      </c>
      <c r="T16" s="415">
        <v>2.0007647598654024</v>
      </c>
      <c r="U16" s="415">
        <v>1.8</v>
      </c>
      <c r="V16" s="476"/>
    </row>
    <row r="17" spans="1:22" x14ac:dyDescent="0.25">
      <c r="A17" s="599">
        <v>2016</v>
      </c>
      <c r="B17" s="412" t="s">
        <v>108</v>
      </c>
      <c r="C17" s="413">
        <v>1.4</v>
      </c>
      <c r="D17" s="413">
        <v>1.7</v>
      </c>
      <c r="E17" s="413">
        <v>2</v>
      </c>
      <c r="F17" s="413">
        <v>2.1</v>
      </c>
      <c r="G17" s="413">
        <v>2.2000000000000002</v>
      </c>
      <c r="H17" s="413">
        <v>2.4</v>
      </c>
      <c r="I17" s="413">
        <v>2.7</v>
      </c>
      <c r="J17" s="413">
        <v>2.6</v>
      </c>
      <c r="K17" s="413">
        <v>2</v>
      </c>
      <c r="N17" s="599">
        <v>2016</v>
      </c>
      <c r="O17" s="412" t="s">
        <v>108</v>
      </c>
      <c r="P17" s="413">
        <v>1.4</v>
      </c>
      <c r="Q17" s="413">
        <v>1.7</v>
      </c>
      <c r="R17" s="413">
        <v>2</v>
      </c>
      <c r="S17" s="413">
        <v>2.1</v>
      </c>
      <c r="T17" s="413">
        <v>2.3524590163934427</v>
      </c>
      <c r="U17" s="413">
        <v>2</v>
      </c>
      <c r="V17" s="476"/>
    </row>
    <row r="18" spans="1:22" x14ac:dyDescent="0.25">
      <c r="A18" s="599"/>
      <c r="B18" s="412" t="s">
        <v>109</v>
      </c>
      <c r="C18" s="413">
        <v>1.4</v>
      </c>
      <c r="D18" s="413">
        <v>1.7</v>
      </c>
      <c r="E18" s="413">
        <v>1.9</v>
      </c>
      <c r="F18" s="413">
        <v>1.8</v>
      </c>
      <c r="G18" s="413">
        <v>1.9</v>
      </c>
      <c r="H18" s="413">
        <v>1.9</v>
      </c>
      <c r="I18" s="413">
        <v>1.9</v>
      </c>
      <c r="J18" s="413">
        <v>1.6</v>
      </c>
      <c r="K18" s="413">
        <v>1.7</v>
      </c>
      <c r="N18" s="599"/>
      <c r="O18" s="412" t="s">
        <v>109</v>
      </c>
      <c r="P18" s="413">
        <v>1.4</v>
      </c>
      <c r="Q18" s="413">
        <v>1.7</v>
      </c>
      <c r="R18" s="413">
        <v>1.9</v>
      </c>
      <c r="S18" s="413">
        <v>1.8</v>
      </c>
      <c r="T18" s="413">
        <v>1.8429850746268657</v>
      </c>
      <c r="U18" s="413">
        <v>1.7</v>
      </c>
      <c r="V18" s="476"/>
    </row>
    <row r="19" spans="1:22" x14ac:dyDescent="0.25">
      <c r="A19" s="601"/>
      <c r="B19" s="412" t="s">
        <v>16</v>
      </c>
      <c r="C19" s="413">
        <v>1.4</v>
      </c>
      <c r="D19" s="413">
        <v>1.7</v>
      </c>
      <c r="E19" s="413">
        <v>2</v>
      </c>
      <c r="F19" s="413">
        <v>2</v>
      </c>
      <c r="G19" s="413">
        <v>2</v>
      </c>
      <c r="H19" s="413">
        <v>2.1</v>
      </c>
      <c r="I19" s="413">
        <v>2.2999999999999998</v>
      </c>
      <c r="J19" s="413">
        <v>2</v>
      </c>
      <c r="K19" s="413">
        <v>1.9</v>
      </c>
      <c r="N19" s="601"/>
      <c r="O19" s="412" t="s">
        <v>16</v>
      </c>
      <c r="P19" s="413">
        <v>1.4</v>
      </c>
      <c r="Q19" s="413">
        <v>1.7</v>
      </c>
      <c r="R19" s="413">
        <v>2</v>
      </c>
      <c r="S19" s="413">
        <v>2</v>
      </c>
      <c r="T19" s="413">
        <v>2.1002069169376294</v>
      </c>
      <c r="U19" s="413">
        <v>1.9</v>
      </c>
      <c r="V19" s="476"/>
    </row>
    <row r="20" spans="1:22" x14ac:dyDescent="0.25">
      <c r="A20" s="600">
        <v>2017</v>
      </c>
      <c r="B20" s="414" t="s">
        <v>108</v>
      </c>
      <c r="C20" s="415">
        <v>1.4</v>
      </c>
      <c r="D20" s="415">
        <v>1.7</v>
      </c>
      <c r="E20" s="415">
        <v>2</v>
      </c>
      <c r="F20" s="415">
        <v>2.1</v>
      </c>
      <c r="G20" s="415">
        <v>2.2999999999999998</v>
      </c>
      <c r="H20" s="415">
        <v>2.4</v>
      </c>
      <c r="I20" s="415">
        <v>2.6</v>
      </c>
      <c r="J20" s="415">
        <v>2.7</v>
      </c>
      <c r="K20" s="415">
        <v>2</v>
      </c>
      <c r="N20" s="600">
        <v>2017</v>
      </c>
      <c r="O20" s="414" t="s">
        <v>108</v>
      </c>
      <c r="P20" s="415">
        <v>1.4</v>
      </c>
      <c r="Q20" s="415">
        <v>1.7</v>
      </c>
      <c r="R20" s="415">
        <v>2</v>
      </c>
      <c r="S20" s="415">
        <v>2.1</v>
      </c>
      <c r="T20" s="415">
        <v>2.3658969804618115</v>
      </c>
      <c r="U20" s="415">
        <v>2</v>
      </c>
      <c r="V20" s="476"/>
    </row>
    <row r="21" spans="1:22" x14ac:dyDescent="0.25">
      <c r="A21" s="600"/>
      <c r="B21" s="414" t="s">
        <v>109</v>
      </c>
      <c r="C21" s="415">
        <v>1.3</v>
      </c>
      <c r="D21" s="415">
        <v>1.6</v>
      </c>
      <c r="E21" s="415">
        <v>1.9</v>
      </c>
      <c r="F21" s="415">
        <v>1.8</v>
      </c>
      <c r="G21" s="415">
        <v>1.8</v>
      </c>
      <c r="H21" s="415">
        <v>1.8</v>
      </c>
      <c r="I21" s="415">
        <v>1.8</v>
      </c>
      <c r="J21" s="415">
        <v>1.6</v>
      </c>
      <c r="K21" s="415">
        <v>1.7</v>
      </c>
      <c r="N21" s="600"/>
      <c r="O21" s="414" t="s">
        <v>109</v>
      </c>
      <c r="P21" s="415">
        <v>1.3</v>
      </c>
      <c r="Q21" s="415">
        <v>1.6</v>
      </c>
      <c r="R21" s="415">
        <v>1.9</v>
      </c>
      <c r="S21" s="415">
        <v>1.8</v>
      </c>
      <c r="T21" s="415">
        <v>1.7834128878281623</v>
      </c>
      <c r="U21" s="415">
        <v>1.7</v>
      </c>
      <c r="V21" s="476"/>
    </row>
    <row r="22" spans="1:22" x14ac:dyDescent="0.25">
      <c r="A22" s="600"/>
      <c r="B22" s="414" t="s">
        <v>16</v>
      </c>
      <c r="C22" s="415">
        <v>1.3</v>
      </c>
      <c r="D22" s="415">
        <v>1.7</v>
      </c>
      <c r="E22" s="415">
        <v>2</v>
      </c>
      <c r="F22" s="415">
        <v>2</v>
      </c>
      <c r="G22" s="415">
        <v>2</v>
      </c>
      <c r="H22" s="415">
        <v>2.1</v>
      </c>
      <c r="I22" s="415">
        <v>2.2000000000000002</v>
      </c>
      <c r="J22" s="415">
        <v>2.1</v>
      </c>
      <c r="K22" s="415">
        <v>1.8</v>
      </c>
      <c r="N22" s="600"/>
      <c r="O22" s="414" t="s">
        <v>16</v>
      </c>
      <c r="P22" s="415">
        <v>1.3</v>
      </c>
      <c r="Q22" s="415">
        <v>1.7</v>
      </c>
      <c r="R22" s="415">
        <v>2</v>
      </c>
      <c r="S22" s="415">
        <v>2</v>
      </c>
      <c r="T22" s="415">
        <v>2.1</v>
      </c>
      <c r="U22" s="415">
        <v>1.8</v>
      </c>
      <c r="V22" s="476"/>
    </row>
    <row r="23" spans="1:22" x14ac:dyDescent="0.25">
      <c r="A23" s="599">
        <v>2018</v>
      </c>
      <c r="B23" s="412" t="s">
        <v>108</v>
      </c>
      <c r="C23" s="413">
        <v>1.4</v>
      </c>
      <c r="D23" s="413">
        <v>1.7</v>
      </c>
      <c r="E23" s="413">
        <v>2</v>
      </c>
      <c r="F23" s="413">
        <v>2.1</v>
      </c>
      <c r="G23" s="413">
        <v>2.2000000000000002</v>
      </c>
      <c r="H23" s="413">
        <v>2.4</v>
      </c>
      <c r="I23" s="413">
        <v>2.5</v>
      </c>
      <c r="J23" s="413">
        <v>2.6</v>
      </c>
      <c r="K23" s="413">
        <v>2</v>
      </c>
      <c r="N23" s="599">
        <v>2018</v>
      </c>
      <c r="O23" s="412" t="s">
        <v>108</v>
      </c>
      <c r="P23" s="413">
        <v>1.4</v>
      </c>
      <c r="Q23" s="413">
        <v>1.7</v>
      </c>
      <c r="R23" s="413">
        <v>2</v>
      </c>
      <c r="S23" s="413">
        <v>2.1</v>
      </c>
      <c r="T23" s="413">
        <v>2.2999999999999998</v>
      </c>
      <c r="U23" s="413">
        <v>2</v>
      </c>
      <c r="V23" s="476"/>
    </row>
    <row r="24" spans="1:22" x14ac:dyDescent="0.25">
      <c r="A24" s="599"/>
      <c r="B24" s="412" t="s">
        <v>109</v>
      </c>
      <c r="C24" s="413">
        <v>1.3</v>
      </c>
      <c r="D24" s="413">
        <v>1.6</v>
      </c>
      <c r="E24" s="413">
        <v>1.9</v>
      </c>
      <c r="F24" s="413">
        <v>1.8</v>
      </c>
      <c r="G24" s="413">
        <v>1.8</v>
      </c>
      <c r="H24" s="413">
        <v>1.9</v>
      </c>
      <c r="I24" s="413">
        <v>1.7</v>
      </c>
      <c r="J24" s="413">
        <v>1.7</v>
      </c>
      <c r="K24" s="413">
        <v>1.7</v>
      </c>
      <c r="N24" s="599"/>
      <c r="O24" s="412" t="s">
        <v>109</v>
      </c>
      <c r="P24" s="413">
        <v>1.3</v>
      </c>
      <c r="Q24" s="413">
        <v>1.6</v>
      </c>
      <c r="R24" s="413">
        <v>1.9</v>
      </c>
      <c r="S24" s="413">
        <v>1.8</v>
      </c>
      <c r="T24" s="413">
        <v>1.8</v>
      </c>
      <c r="U24" s="413">
        <v>1.7</v>
      </c>
      <c r="V24" s="476"/>
    </row>
    <row r="25" spans="1:22" x14ac:dyDescent="0.25">
      <c r="A25" s="599"/>
      <c r="B25" s="412" t="s">
        <v>16</v>
      </c>
      <c r="C25" s="413">
        <v>1.3</v>
      </c>
      <c r="D25" s="413">
        <v>1.7</v>
      </c>
      <c r="E25" s="413">
        <v>2</v>
      </c>
      <c r="F25" s="413">
        <v>2</v>
      </c>
      <c r="G25" s="413">
        <v>2</v>
      </c>
      <c r="H25" s="413">
        <v>2.1</v>
      </c>
      <c r="I25" s="413">
        <v>2</v>
      </c>
      <c r="J25" s="413">
        <v>2</v>
      </c>
      <c r="K25" s="413">
        <v>1.8</v>
      </c>
      <c r="N25" s="601"/>
      <c r="O25" s="412" t="s">
        <v>16</v>
      </c>
      <c r="P25" s="413">
        <v>1.3</v>
      </c>
      <c r="Q25" s="413">
        <v>1.7</v>
      </c>
      <c r="R25" s="413">
        <v>2</v>
      </c>
      <c r="S25" s="413">
        <v>2</v>
      </c>
      <c r="T25" s="413">
        <v>2.1</v>
      </c>
      <c r="U25" s="413">
        <v>1.8</v>
      </c>
      <c r="V25" s="476"/>
    </row>
    <row r="26" spans="1:22" x14ac:dyDescent="0.25">
      <c r="A26" s="602">
        <v>2019</v>
      </c>
      <c r="B26" s="414" t="s">
        <v>108</v>
      </c>
      <c r="C26" s="415">
        <v>1.4</v>
      </c>
      <c r="D26" s="415">
        <v>1.7</v>
      </c>
      <c r="E26" s="415">
        <v>2</v>
      </c>
      <c r="F26" s="415">
        <v>2.1</v>
      </c>
      <c r="G26" s="415">
        <v>2.2000000000000002</v>
      </c>
      <c r="H26" s="415">
        <v>2.4</v>
      </c>
      <c r="I26" s="415">
        <v>2.5</v>
      </c>
      <c r="J26" s="415">
        <v>2.6</v>
      </c>
      <c r="K26" s="415">
        <v>1.9</v>
      </c>
      <c r="N26" s="602">
        <v>2019</v>
      </c>
      <c r="O26" s="414" t="s">
        <v>108</v>
      </c>
      <c r="P26" s="415">
        <v>1.4</v>
      </c>
      <c r="Q26" s="415">
        <v>1.7</v>
      </c>
      <c r="R26" s="415">
        <v>2</v>
      </c>
      <c r="S26" s="415">
        <v>2.1</v>
      </c>
      <c r="T26" s="415">
        <v>2.2999999999999998</v>
      </c>
      <c r="U26" s="415">
        <v>1.9</v>
      </c>
      <c r="V26" s="476"/>
    </row>
    <row r="27" spans="1:22" x14ac:dyDescent="0.25">
      <c r="A27" s="602"/>
      <c r="B27" s="414" t="s">
        <v>109</v>
      </c>
      <c r="C27" s="415">
        <v>1.3</v>
      </c>
      <c r="D27" s="415">
        <v>1.6</v>
      </c>
      <c r="E27" s="415">
        <v>1.8</v>
      </c>
      <c r="F27" s="415">
        <v>1.9</v>
      </c>
      <c r="G27" s="415">
        <v>1.7</v>
      </c>
      <c r="H27" s="415">
        <v>1.9</v>
      </c>
      <c r="I27" s="415">
        <v>1.8</v>
      </c>
      <c r="J27" s="415">
        <v>1.6</v>
      </c>
      <c r="K27" s="415">
        <v>1.7</v>
      </c>
      <c r="N27" s="602"/>
      <c r="O27" s="414" t="s">
        <v>109</v>
      </c>
      <c r="P27" s="415">
        <v>1.3</v>
      </c>
      <c r="Q27" s="415">
        <v>1.6</v>
      </c>
      <c r="R27" s="415">
        <v>1.8</v>
      </c>
      <c r="S27" s="415">
        <v>1.9</v>
      </c>
      <c r="T27" s="415">
        <v>1.8</v>
      </c>
      <c r="U27" s="415">
        <v>1.7</v>
      </c>
      <c r="V27" s="476"/>
    </row>
    <row r="28" spans="1:22" ht="15.75" thickBot="1" x14ac:dyDescent="0.3">
      <c r="A28" s="603"/>
      <c r="B28" s="414" t="s">
        <v>16</v>
      </c>
      <c r="C28" s="415">
        <v>1.3</v>
      </c>
      <c r="D28" s="415">
        <v>1.7</v>
      </c>
      <c r="E28" s="415">
        <v>1.9</v>
      </c>
      <c r="F28" s="415">
        <v>2</v>
      </c>
      <c r="G28" s="415">
        <v>2</v>
      </c>
      <c r="H28" s="415">
        <v>2.2000000000000002</v>
      </c>
      <c r="I28" s="415">
        <v>2.1</v>
      </c>
      <c r="J28" s="415">
        <v>2</v>
      </c>
      <c r="K28" s="415">
        <v>1.8</v>
      </c>
      <c r="N28" s="603"/>
      <c r="O28" s="414" t="s">
        <v>16</v>
      </c>
      <c r="P28" s="415">
        <v>1.3</v>
      </c>
      <c r="Q28" s="415">
        <v>1.7</v>
      </c>
      <c r="R28" s="415">
        <v>1.9</v>
      </c>
      <c r="S28" s="415">
        <v>2</v>
      </c>
      <c r="T28" s="415">
        <v>2.1</v>
      </c>
      <c r="U28" s="415">
        <v>1.8</v>
      </c>
      <c r="V28" s="476"/>
    </row>
    <row r="29" spans="1:22" x14ac:dyDescent="0.25">
      <c r="A29" s="597" t="s">
        <v>11</v>
      </c>
      <c r="B29" s="416" t="s">
        <v>108</v>
      </c>
      <c r="C29" s="417">
        <v>1.4</v>
      </c>
      <c r="D29" s="417">
        <v>1.7</v>
      </c>
      <c r="E29" s="417">
        <v>2</v>
      </c>
      <c r="F29" s="417">
        <v>2.1</v>
      </c>
      <c r="G29" s="417">
        <v>2.2000000000000002</v>
      </c>
      <c r="H29" s="417">
        <v>2.4</v>
      </c>
      <c r="I29" s="417">
        <v>2.5</v>
      </c>
      <c r="J29" s="417">
        <v>2.8</v>
      </c>
      <c r="K29" s="417">
        <v>2</v>
      </c>
      <c r="N29" s="597" t="s">
        <v>11</v>
      </c>
      <c r="O29" s="416" t="s">
        <v>108</v>
      </c>
      <c r="P29" s="417">
        <v>1.4</v>
      </c>
      <c r="Q29" s="417">
        <v>1.7</v>
      </c>
      <c r="R29" s="417">
        <v>2</v>
      </c>
      <c r="S29" s="417">
        <v>2.1</v>
      </c>
      <c r="T29" s="472">
        <v>2.2999999999999998</v>
      </c>
      <c r="U29" s="417">
        <v>2</v>
      </c>
      <c r="V29" s="476"/>
    </row>
    <row r="30" spans="1:22" x14ac:dyDescent="0.25">
      <c r="A30" s="597"/>
      <c r="B30" s="418" t="s">
        <v>109</v>
      </c>
      <c r="C30" s="419">
        <v>1.3</v>
      </c>
      <c r="D30" s="419">
        <v>1.6</v>
      </c>
      <c r="E30" s="419">
        <v>1.8</v>
      </c>
      <c r="F30" s="419">
        <v>1.8</v>
      </c>
      <c r="G30" s="419">
        <v>1.8</v>
      </c>
      <c r="H30" s="419">
        <v>1.8</v>
      </c>
      <c r="I30" s="419">
        <v>1.7</v>
      </c>
      <c r="J30" s="419">
        <v>1.6</v>
      </c>
      <c r="K30" s="419">
        <v>1.7</v>
      </c>
      <c r="N30" s="597"/>
      <c r="O30" s="418" t="s">
        <v>109</v>
      </c>
      <c r="P30" s="419">
        <v>1.3</v>
      </c>
      <c r="Q30" s="419">
        <v>1.6</v>
      </c>
      <c r="R30" s="419">
        <v>1.8</v>
      </c>
      <c r="S30" s="419">
        <v>1.8</v>
      </c>
      <c r="T30" s="473">
        <v>1.8</v>
      </c>
      <c r="U30" s="419">
        <v>1.7</v>
      </c>
      <c r="V30" s="476"/>
    </row>
    <row r="31" spans="1:22" ht="15.75" thickBot="1" x14ac:dyDescent="0.3">
      <c r="A31" s="598"/>
      <c r="B31" s="420" t="s">
        <v>16</v>
      </c>
      <c r="C31" s="421">
        <v>1.4</v>
      </c>
      <c r="D31" s="421">
        <v>1.7</v>
      </c>
      <c r="E31" s="421">
        <v>1.9</v>
      </c>
      <c r="F31" s="421">
        <v>2</v>
      </c>
      <c r="G31" s="421">
        <v>2</v>
      </c>
      <c r="H31" s="421">
        <v>2.1</v>
      </c>
      <c r="I31" s="421">
        <v>2.1</v>
      </c>
      <c r="J31" s="421">
        <v>2</v>
      </c>
      <c r="K31" s="421">
        <v>1.8</v>
      </c>
      <c r="N31" s="598"/>
      <c r="O31" s="438" t="s">
        <v>16</v>
      </c>
      <c r="P31" s="421">
        <v>1.4</v>
      </c>
      <c r="Q31" s="421">
        <v>1.7</v>
      </c>
      <c r="R31" s="421">
        <v>1.9</v>
      </c>
      <c r="S31" s="421">
        <v>2</v>
      </c>
      <c r="T31" s="474">
        <v>2</v>
      </c>
      <c r="U31" s="421">
        <v>1.8</v>
      </c>
      <c r="V31" s="476"/>
    </row>
    <row r="32" spans="1:22" ht="14.45" customHeight="1" x14ac:dyDescent="0.25">
      <c r="A32" s="597" t="s">
        <v>156</v>
      </c>
      <c r="B32" s="416" t="s">
        <v>108</v>
      </c>
      <c r="C32" s="417">
        <v>1.4</v>
      </c>
      <c r="D32" s="417">
        <v>1.7</v>
      </c>
      <c r="E32" s="417">
        <v>2</v>
      </c>
      <c r="F32" s="417">
        <v>2.1</v>
      </c>
      <c r="G32" s="417">
        <v>2.2000000000000002</v>
      </c>
      <c r="H32" s="417">
        <v>2.2999999999999998</v>
      </c>
      <c r="I32" s="417">
        <v>2.5</v>
      </c>
      <c r="J32" s="417">
        <v>2.7</v>
      </c>
      <c r="K32" s="417">
        <v>2</v>
      </c>
      <c r="N32" s="608" t="s">
        <v>156</v>
      </c>
      <c r="O32" s="477" t="s">
        <v>108</v>
      </c>
      <c r="P32" s="478">
        <v>1.4</v>
      </c>
      <c r="Q32" s="478">
        <v>1.7</v>
      </c>
      <c r="R32" s="478">
        <v>2</v>
      </c>
      <c r="S32" s="478">
        <v>2.1</v>
      </c>
      <c r="T32" s="407">
        <v>2.2999999999999998</v>
      </c>
      <c r="U32" s="478">
        <v>2</v>
      </c>
      <c r="V32" s="476"/>
    </row>
    <row r="33" spans="1:22" x14ac:dyDescent="0.25">
      <c r="A33" s="597"/>
      <c r="B33" s="418" t="s">
        <v>109</v>
      </c>
      <c r="C33" s="419">
        <v>1.3</v>
      </c>
      <c r="D33" s="419">
        <v>1.6</v>
      </c>
      <c r="E33" s="419">
        <v>1.8</v>
      </c>
      <c r="F33" s="419">
        <v>1.8</v>
      </c>
      <c r="G33" s="419">
        <v>1.8</v>
      </c>
      <c r="H33" s="419">
        <v>1.8</v>
      </c>
      <c r="I33" s="419">
        <v>1.7</v>
      </c>
      <c r="J33" s="419">
        <v>1.6</v>
      </c>
      <c r="K33" s="419">
        <v>1.7</v>
      </c>
      <c r="N33" s="609"/>
      <c r="O33" s="479" t="s">
        <v>109</v>
      </c>
      <c r="P33" s="478">
        <v>1.3</v>
      </c>
      <c r="Q33" s="478">
        <v>1.6</v>
      </c>
      <c r="R33" s="478">
        <v>1.8</v>
      </c>
      <c r="S33" s="478">
        <v>1.8</v>
      </c>
      <c r="T33" s="407">
        <v>1.8</v>
      </c>
      <c r="U33" s="478">
        <v>1.7</v>
      </c>
      <c r="V33" s="476"/>
    </row>
    <row r="34" spans="1:22" ht="15.75" thickBot="1" x14ac:dyDescent="0.3">
      <c r="A34" s="598"/>
      <c r="B34" s="420" t="s">
        <v>16</v>
      </c>
      <c r="C34" s="421">
        <v>1.3</v>
      </c>
      <c r="D34" s="421">
        <v>1.7</v>
      </c>
      <c r="E34" s="421">
        <v>1.9</v>
      </c>
      <c r="F34" s="421">
        <v>1.9</v>
      </c>
      <c r="G34" s="421">
        <v>2</v>
      </c>
      <c r="H34" s="421">
        <v>2.1</v>
      </c>
      <c r="I34" s="421">
        <v>2.1</v>
      </c>
      <c r="J34" s="421">
        <v>2</v>
      </c>
      <c r="K34" s="421">
        <v>1.8</v>
      </c>
      <c r="N34" s="610"/>
      <c r="O34" s="480" t="s">
        <v>16</v>
      </c>
      <c r="P34" s="481">
        <v>1.3</v>
      </c>
      <c r="Q34" s="481">
        <v>1.7</v>
      </c>
      <c r="R34" s="481">
        <v>1.9</v>
      </c>
      <c r="S34" s="481">
        <v>1.9</v>
      </c>
      <c r="T34" s="409">
        <v>2</v>
      </c>
      <c r="U34" s="481">
        <v>1.8</v>
      </c>
      <c r="V34" s="476"/>
    </row>
    <row r="35" spans="1:22" ht="14.45" customHeight="1" x14ac:dyDescent="0.25">
      <c r="A35" s="597" t="s">
        <v>218</v>
      </c>
      <c r="B35" s="416" t="s">
        <v>108</v>
      </c>
      <c r="C35" s="417">
        <v>1.4</v>
      </c>
      <c r="D35" s="417">
        <v>1.7</v>
      </c>
      <c r="E35" s="417">
        <v>2</v>
      </c>
      <c r="F35" s="417">
        <v>2.1</v>
      </c>
      <c r="G35" s="417">
        <v>2.2000000000000002</v>
      </c>
      <c r="H35" s="417">
        <v>2.4</v>
      </c>
      <c r="I35" s="417">
        <v>2.6</v>
      </c>
      <c r="J35" s="417">
        <v>2.6</v>
      </c>
      <c r="K35" s="417">
        <v>2</v>
      </c>
      <c r="N35" s="609" t="s">
        <v>218</v>
      </c>
      <c r="O35" s="477" t="s">
        <v>108</v>
      </c>
      <c r="P35" s="482">
        <v>1.4</v>
      </c>
      <c r="Q35" s="482">
        <v>1.7</v>
      </c>
      <c r="R35" s="482">
        <v>2</v>
      </c>
      <c r="S35" s="482">
        <v>2.1</v>
      </c>
      <c r="T35" s="482">
        <v>2.2999999999999998</v>
      </c>
      <c r="U35" s="482">
        <v>2</v>
      </c>
      <c r="V35" s="476"/>
    </row>
    <row r="36" spans="1:22" x14ac:dyDescent="0.25">
      <c r="A36" s="597"/>
      <c r="B36" s="418" t="s">
        <v>109</v>
      </c>
      <c r="C36" s="419">
        <v>1.3</v>
      </c>
      <c r="D36" s="419">
        <v>1.6</v>
      </c>
      <c r="E36" s="419">
        <v>1.8</v>
      </c>
      <c r="F36" s="419">
        <v>1.8</v>
      </c>
      <c r="G36" s="419">
        <v>1.8</v>
      </c>
      <c r="H36" s="419">
        <v>1.8</v>
      </c>
      <c r="I36" s="419">
        <v>1.7</v>
      </c>
      <c r="J36" s="419">
        <v>1.6</v>
      </c>
      <c r="K36" s="419">
        <v>1.7</v>
      </c>
      <c r="N36" s="609"/>
      <c r="O36" s="483" t="s">
        <v>109</v>
      </c>
      <c r="P36" s="484">
        <v>1.3</v>
      </c>
      <c r="Q36" s="484">
        <v>1.6</v>
      </c>
      <c r="R36" s="484">
        <v>1.8</v>
      </c>
      <c r="S36" s="484">
        <v>1.8</v>
      </c>
      <c r="T36" s="484">
        <v>1.8</v>
      </c>
      <c r="U36" s="484">
        <v>1.7</v>
      </c>
      <c r="V36" s="476"/>
    </row>
    <row r="37" spans="1:22" ht="15.75" thickBot="1" x14ac:dyDescent="0.3">
      <c r="A37" s="598"/>
      <c r="B37" s="420" t="s">
        <v>16</v>
      </c>
      <c r="C37" s="421">
        <v>1.3</v>
      </c>
      <c r="D37" s="421">
        <v>1.7</v>
      </c>
      <c r="E37" s="421">
        <v>1.9</v>
      </c>
      <c r="F37" s="421">
        <v>1.9</v>
      </c>
      <c r="G37" s="421">
        <v>2</v>
      </c>
      <c r="H37" s="421">
        <v>2.1</v>
      </c>
      <c r="I37" s="421">
        <v>2.1</v>
      </c>
      <c r="J37" s="421">
        <v>2</v>
      </c>
      <c r="K37" s="421">
        <v>1.8</v>
      </c>
      <c r="N37" s="611"/>
      <c r="O37" s="480" t="s">
        <v>16</v>
      </c>
      <c r="P37" s="481">
        <v>1.3</v>
      </c>
      <c r="Q37" s="481">
        <v>1.7</v>
      </c>
      <c r="R37" s="481">
        <v>1.9</v>
      </c>
      <c r="S37" s="481">
        <v>1.9</v>
      </c>
      <c r="T37" s="481">
        <v>2.1</v>
      </c>
      <c r="U37" s="481">
        <v>1.8</v>
      </c>
      <c r="V37" s="476"/>
    </row>
    <row r="38" spans="1:22" ht="14.45" customHeight="1" x14ac:dyDescent="0.25">
      <c r="A38" s="597" t="s">
        <v>251</v>
      </c>
      <c r="B38" s="416" t="s">
        <v>108</v>
      </c>
      <c r="C38" s="417">
        <v>1.4</v>
      </c>
      <c r="D38" s="417">
        <v>1.7</v>
      </c>
      <c r="E38" s="417">
        <v>2</v>
      </c>
      <c r="F38" s="417">
        <v>2.1</v>
      </c>
      <c r="G38" s="417">
        <v>2.2000000000000002</v>
      </c>
      <c r="H38" s="417">
        <v>2.4</v>
      </c>
      <c r="I38" s="417">
        <v>2.5</v>
      </c>
      <c r="J38" s="417">
        <v>2.6</v>
      </c>
      <c r="K38" s="417">
        <v>2</v>
      </c>
      <c r="N38" s="608" t="s">
        <v>251</v>
      </c>
      <c r="O38" s="477" t="s">
        <v>108</v>
      </c>
      <c r="P38" s="478">
        <v>1.4</v>
      </c>
      <c r="Q38" s="478">
        <v>1.7</v>
      </c>
      <c r="R38" s="478">
        <v>2</v>
      </c>
      <c r="S38" s="478">
        <v>2.1</v>
      </c>
      <c r="T38" s="478">
        <v>2.2999999999999998</v>
      </c>
      <c r="U38" s="478">
        <v>2</v>
      </c>
      <c r="V38" s="476"/>
    </row>
    <row r="39" spans="1:22" x14ac:dyDescent="0.25">
      <c r="A39" s="597"/>
      <c r="B39" s="418" t="s">
        <v>109</v>
      </c>
      <c r="C39" s="419">
        <v>1.3</v>
      </c>
      <c r="D39" s="419">
        <v>1.6</v>
      </c>
      <c r="E39" s="419">
        <v>1.8</v>
      </c>
      <c r="F39" s="419">
        <v>1.8</v>
      </c>
      <c r="G39" s="419">
        <v>1.8</v>
      </c>
      <c r="H39" s="419">
        <v>1.9</v>
      </c>
      <c r="I39" s="419">
        <v>1.8</v>
      </c>
      <c r="J39" s="419">
        <v>1.6</v>
      </c>
      <c r="K39" s="419">
        <v>1.7</v>
      </c>
      <c r="N39" s="609"/>
      <c r="O39" s="479" t="s">
        <v>109</v>
      </c>
      <c r="P39" s="478">
        <v>1.3</v>
      </c>
      <c r="Q39" s="478">
        <v>1.6</v>
      </c>
      <c r="R39" s="478">
        <v>1.8</v>
      </c>
      <c r="S39" s="478">
        <v>1.8</v>
      </c>
      <c r="T39" s="478">
        <v>1.8</v>
      </c>
      <c r="U39" s="478">
        <v>1.7</v>
      </c>
      <c r="V39" s="476"/>
    </row>
    <row r="40" spans="1:22" ht="15.75" thickBot="1" x14ac:dyDescent="0.3">
      <c r="A40" s="598"/>
      <c r="B40" s="420" t="s">
        <v>16</v>
      </c>
      <c r="C40" s="421">
        <v>1.3</v>
      </c>
      <c r="D40" s="421">
        <v>1.7</v>
      </c>
      <c r="E40" s="421">
        <v>1.9</v>
      </c>
      <c r="F40" s="421">
        <v>2</v>
      </c>
      <c r="G40" s="421">
        <v>2</v>
      </c>
      <c r="H40" s="421">
        <v>2.1</v>
      </c>
      <c r="I40" s="421">
        <v>2.1</v>
      </c>
      <c r="J40" s="421">
        <v>2</v>
      </c>
      <c r="K40" s="421">
        <v>1.8</v>
      </c>
      <c r="N40" s="610"/>
      <c r="O40" s="480" t="s">
        <v>16</v>
      </c>
      <c r="P40" s="481">
        <v>1.3</v>
      </c>
      <c r="Q40" s="481">
        <v>1.7</v>
      </c>
      <c r="R40" s="481">
        <v>1.9</v>
      </c>
      <c r="S40" s="481">
        <v>2</v>
      </c>
      <c r="T40" s="481">
        <v>2.1</v>
      </c>
      <c r="U40" s="481">
        <v>1.8</v>
      </c>
      <c r="V40" s="476"/>
    </row>
    <row r="41" spans="1:22" x14ac:dyDescent="0.25">
      <c r="A41" s="405" t="s">
        <v>290</v>
      </c>
    </row>
    <row r="42" spans="1:22" x14ac:dyDescent="0.25">
      <c r="A42" s="405" t="s">
        <v>291</v>
      </c>
    </row>
    <row r="43" spans="1:22" x14ac:dyDescent="0.25">
      <c r="A43" s="405" t="s">
        <v>303</v>
      </c>
    </row>
    <row r="44" spans="1:22" x14ac:dyDescent="0.25">
      <c r="A44" s="405" t="s">
        <v>304</v>
      </c>
    </row>
    <row r="45" spans="1:22" x14ac:dyDescent="0.25">
      <c r="A45" s="405" t="s">
        <v>305</v>
      </c>
    </row>
    <row r="46" spans="1:22" x14ac:dyDescent="0.25">
      <c r="A46" s="428" t="s">
        <v>307</v>
      </c>
    </row>
    <row r="48" spans="1:22" x14ac:dyDescent="0.25">
      <c r="A48" s="485" t="s">
        <v>88</v>
      </c>
    </row>
    <row r="50" spans="1:11" x14ac:dyDescent="0.25">
      <c r="A50" s="11" t="s">
        <v>353</v>
      </c>
    </row>
    <row r="51" spans="1:11" ht="15.75" thickBot="1" x14ac:dyDescent="0.3"/>
    <row r="52" spans="1:11" x14ac:dyDescent="0.25">
      <c r="A52" s="612" t="s">
        <v>9</v>
      </c>
      <c r="B52" s="612" t="s">
        <v>110</v>
      </c>
      <c r="C52" s="612" t="s">
        <v>1</v>
      </c>
      <c r="D52" s="612"/>
      <c r="E52" s="612"/>
      <c r="F52" s="612"/>
      <c r="G52" s="612"/>
      <c r="H52" s="612"/>
      <c r="I52" s="612"/>
      <c r="J52" s="612"/>
      <c r="K52" s="612" t="s">
        <v>289</v>
      </c>
    </row>
    <row r="53" spans="1:11" ht="15.75" thickBot="1" x14ac:dyDescent="0.3">
      <c r="A53" s="613"/>
      <c r="B53" s="613"/>
      <c r="C53" s="396">
        <v>17</v>
      </c>
      <c r="D53" s="396">
        <v>17.5</v>
      </c>
      <c r="E53" s="396" t="s">
        <v>294</v>
      </c>
      <c r="F53" s="396" t="s">
        <v>295</v>
      </c>
      <c r="G53" s="396" t="s">
        <v>296</v>
      </c>
      <c r="H53" s="396" t="s">
        <v>297</v>
      </c>
      <c r="I53" s="396" t="s">
        <v>298</v>
      </c>
      <c r="J53" s="396" t="s">
        <v>83</v>
      </c>
      <c r="K53" s="613"/>
    </row>
    <row r="54" spans="1:11" x14ac:dyDescent="0.25">
      <c r="A54" s="614">
        <v>2012</v>
      </c>
      <c r="B54" s="399" t="s">
        <v>108</v>
      </c>
      <c r="C54" s="403" t="s">
        <v>354</v>
      </c>
      <c r="D54" s="403" t="s">
        <v>354</v>
      </c>
      <c r="E54" s="403">
        <v>1.1666666666666667</v>
      </c>
      <c r="F54" s="403">
        <v>1.5</v>
      </c>
      <c r="G54" s="403">
        <v>1.36</v>
      </c>
      <c r="H54" s="403">
        <v>1.32</v>
      </c>
      <c r="I54" s="403">
        <v>1.325</v>
      </c>
      <c r="J54" s="403">
        <v>1.3571428571428572</v>
      </c>
      <c r="K54" s="403">
        <v>1.3374233128834356</v>
      </c>
    </row>
    <row r="55" spans="1:11" x14ac:dyDescent="0.25">
      <c r="A55" s="615"/>
      <c r="B55" s="399" t="s">
        <v>109</v>
      </c>
      <c r="C55" s="403">
        <v>1.35</v>
      </c>
      <c r="D55" s="403">
        <v>1.4</v>
      </c>
      <c r="E55" s="403">
        <v>1.3783783783783783</v>
      </c>
      <c r="F55" s="403">
        <v>1.2834224598930482</v>
      </c>
      <c r="G55" s="403">
        <v>1.1965065502183405</v>
      </c>
      <c r="H55" s="403">
        <v>1.2846153846153847</v>
      </c>
      <c r="I55" s="403">
        <v>1.3177966101694916</v>
      </c>
      <c r="J55" s="403">
        <v>1.4601769911504425</v>
      </c>
      <c r="K55" s="403">
        <v>1.3031329381879764</v>
      </c>
    </row>
    <row r="56" spans="1:11" x14ac:dyDescent="0.25">
      <c r="A56" s="615"/>
      <c r="B56" s="399" t="s">
        <v>16</v>
      </c>
      <c r="C56" s="403">
        <v>1.3333333333333333</v>
      </c>
      <c r="D56" s="403">
        <v>1.3846153846153846</v>
      </c>
      <c r="E56" s="403">
        <v>1.3577235772357723</v>
      </c>
      <c r="F56" s="403">
        <v>1.3043478260869565</v>
      </c>
      <c r="G56" s="403">
        <v>1.2125984251968505</v>
      </c>
      <c r="H56" s="403">
        <v>1.2903225806451613</v>
      </c>
      <c r="I56" s="403">
        <v>1.318840579710145</v>
      </c>
      <c r="J56" s="403">
        <v>1.4488188976377954</v>
      </c>
      <c r="K56" s="403">
        <v>1.3072916666666667</v>
      </c>
    </row>
    <row r="57" spans="1:11" x14ac:dyDescent="0.25">
      <c r="A57" s="616">
        <v>2013</v>
      </c>
      <c r="B57" s="400" t="s">
        <v>108</v>
      </c>
      <c r="C57" s="404" t="s">
        <v>354</v>
      </c>
      <c r="D57" s="404" t="s">
        <v>354</v>
      </c>
      <c r="E57" s="404" t="s">
        <v>354</v>
      </c>
      <c r="F57" s="404" t="s">
        <v>354</v>
      </c>
      <c r="G57" s="404">
        <v>1.1538461538461537</v>
      </c>
      <c r="H57" s="404">
        <v>1.25</v>
      </c>
      <c r="I57" s="404">
        <v>1.5</v>
      </c>
      <c r="J57" s="404" t="s">
        <v>354</v>
      </c>
      <c r="K57" s="404">
        <v>1.3392857142857142</v>
      </c>
    </row>
    <row r="58" spans="1:11" x14ac:dyDescent="0.25">
      <c r="A58" s="616"/>
      <c r="B58" s="400" t="s">
        <v>109</v>
      </c>
      <c r="C58" s="404" t="s">
        <v>354</v>
      </c>
      <c r="D58" s="404">
        <v>1.2727272727272727</v>
      </c>
      <c r="E58" s="404">
        <v>1.5365853658536586</v>
      </c>
      <c r="F58" s="404">
        <v>1.2421052631578948</v>
      </c>
      <c r="G58" s="404">
        <v>1.1736111111111112</v>
      </c>
      <c r="H58" s="404">
        <v>1.2848484848484849</v>
      </c>
      <c r="I58" s="404">
        <v>1.2647058823529411</v>
      </c>
      <c r="J58" s="404">
        <v>1.3703703703703705</v>
      </c>
      <c r="K58" s="404">
        <v>1.2695252679938744</v>
      </c>
    </row>
    <row r="59" spans="1:11" x14ac:dyDescent="0.25">
      <c r="A59" s="616"/>
      <c r="B59" s="400" t="s">
        <v>16</v>
      </c>
      <c r="C59" s="404" t="s">
        <v>354</v>
      </c>
      <c r="D59" s="404">
        <v>1.25</v>
      </c>
      <c r="E59" s="404">
        <v>1.5238095238095237</v>
      </c>
      <c r="F59" s="404">
        <v>1.2346938775510203</v>
      </c>
      <c r="G59" s="404">
        <v>1.1719745222929936</v>
      </c>
      <c r="H59" s="404">
        <v>1.2810810810810811</v>
      </c>
      <c r="I59" s="404">
        <v>1.2808219178082192</v>
      </c>
      <c r="J59" s="404">
        <v>1.45</v>
      </c>
      <c r="K59" s="404">
        <v>1.2750352609308886</v>
      </c>
    </row>
    <row r="60" spans="1:11" x14ac:dyDescent="0.25">
      <c r="A60" s="615">
        <v>2014</v>
      </c>
      <c r="B60" s="399" t="s">
        <v>108</v>
      </c>
      <c r="C60" s="403" t="s">
        <v>354</v>
      </c>
      <c r="D60" s="403" t="s">
        <v>354</v>
      </c>
      <c r="E60" s="403" t="s">
        <v>354</v>
      </c>
      <c r="F60" s="403" t="s">
        <v>354</v>
      </c>
      <c r="G60" s="403">
        <v>1.1818181818181819</v>
      </c>
      <c r="H60" s="403">
        <v>1.5625</v>
      </c>
      <c r="I60" s="403">
        <v>1.0666666666666667</v>
      </c>
      <c r="J60" s="403" t="s">
        <v>354</v>
      </c>
      <c r="K60" s="403">
        <v>1.2857142857142858</v>
      </c>
    </row>
    <row r="61" spans="1:11" x14ac:dyDescent="0.25">
      <c r="A61" s="615"/>
      <c r="B61" s="399" t="s">
        <v>109</v>
      </c>
      <c r="C61" s="403" t="s">
        <v>354</v>
      </c>
      <c r="D61" s="403" t="s">
        <v>354</v>
      </c>
      <c r="E61" s="403">
        <v>1.2978723404255319</v>
      </c>
      <c r="F61" s="403">
        <v>1.3300970873786409</v>
      </c>
      <c r="G61" s="403">
        <v>1.2335329341317365</v>
      </c>
      <c r="H61" s="403">
        <v>1.2105263157894737</v>
      </c>
      <c r="I61" s="403">
        <v>1.1962025316455696</v>
      </c>
      <c r="J61" s="403">
        <v>1.2763157894736843</v>
      </c>
      <c r="K61" s="403">
        <v>1.2398956975228161</v>
      </c>
    </row>
    <row r="62" spans="1:11" x14ac:dyDescent="0.25">
      <c r="A62" s="615"/>
      <c r="B62" s="399" t="s">
        <v>16</v>
      </c>
      <c r="C62" s="403" t="s">
        <v>354</v>
      </c>
      <c r="D62" s="403" t="s">
        <v>354</v>
      </c>
      <c r="E62" s="403">
        <v>1.34</v>
      </c>
      <c r="F62" s="403">
        <v>1.3148148148148149</v>
      </c>
      <c r="G62" s="403">
        <v>1.2303370786516854</v>
      </c>
      <c r="H62" s="403">
        <v>1.2355555555555555</v>
      </c>
      <c r="I62" s="403">
        <v>1.1849710982658959</v>
      </c>
      <c r="J62" s="403">
        <v>1.271604938271605</v>
      </c>
      <c r="K62" s="403">
        <v>1.2430133657351154</v>
      </c>
    </row>
    <row r="63" spans="1:11" x14ac:dyDescent="0.25">
      <c r="A63" s="616">
        <v>2015</v>
      </c>
      <c r="B63" s="400" t="s">
        <v>108</v>
      </c>
      <c r="C63" s="404" t="s">
        <v>354</v>
      </c>
      <c r="D63" s="404" t="s">
        <v>354</v>
      </c>
      <c r="E63" s="404" t="s">
        <v>354</v>
      </c>
      <c r="F63" s="404" t="s">
        <v>354</v>
      </c>
      <c r="G63" s="404">
        <v>1.25</v>
      </c>
      <c r="H63" s="404">
        <v>1.4736842105263157</v>
      </c>
      <c r="I63" s="404">
        <v>1.2173913043478262</v>
      </c>
      <c r="J63" s="404" t="s">
        <v>354</v>
      </c>
      <c r="K63" s="404">
        <v>1.2702702702702702</v>
      </c>
    </row>
    <row r="64" spans="1:11" x14ac:dyDescent="0.25">
      <c r="A64" s="616"/>
      <c r="B64" s="400" t="s">
        <v>109</v>
      </c>
      <c r="C64" s="404" t="s">
        <v>354</v>
      </c>
      <c r="D64" s="404" t="s">
        <v>354</v>
      </c>
      <c r="E64" s="404">
        <v>1.2727272727272727</v>
      </c>
      <c r="F64" s="404">
        <v>1.2203389830508475</v>
      </c>
      <c r="G64" s="404">
        <v>1.2232558139534884</v>
      </c>
      <c r="H64" s="404">
        <v>1.2768595041322315</v>
      </c>
      <c r="I64" s="404">
        <v>1.2344827586206897</v>
      </c>
      <c r="J64" s="404">
        <v>1.3814432989690721</v>
      </c>
      <c r="K64" s="404">
        <v>1.2590090090090089</v>
      </c>
    </row>
    <row r="65" spans="1:11" x14ac:dyDescent="0.25">
      <c r="A65" s="616"/>
      <c r="B65" s="400" t="s">
        <v>16</v>
      </c>
      <c r="C65" s="404" t="s">
        <v>354</v>
      </c>
      <c r="D65" s="404" t="s">
        <v>354</v>
      </c>
      <c r="E65" s="404">
        <v>1.2608695652173914</v>
      </c>
      <c r="F65" s="404">
        <v>1.2125984251968505</v>
      </c>
      <c r="G65" s="404">
        <v>1.225108225108225</v>
      </c>
      <c r="H65" s="404">
        <v>1.2911877394636015</v>
      </c>
      <c r="I65" s="404">
        <v>1.2321428571428572</v>
      </c>
      <c r="J65" s="404">
        <v>1.38</v>
      </c>
      <c r="K65" s="404">
        <v>1.2598752598752598</v>
      </c>
    </row>
    <row r="66" spans="1:11" x14ac:dyDescent="0.25">
      <c r="A66" s="615">
        <v>2016</v>
      </c>
      <c r="B66" s="399" t="s">
        <v>108</v>
      </c>
      <c r="C66" s="403" t="s">
        <v>354</v>
      </c>
      <c r="D66" s="403" t="s">
        <v>354</v>
      </c>
      <c r="E66" s="403" t="s">
        <v>354</v>
      </c>
      <c r="F66" s="403" t="s">
        <v>354</v>
      </c>
      <c r="G66" s="403" t="s">
        <v>354</v>
      </c>
      <c r="H66" s="403">
        <v>1.5263157894736843</v>
      </c>
      <c r="I66" s="403">
        <v>1.2</v>
      </c>
      <c r="J66" s="403" t="s">
        <v>354</v>
      </c>
      <c r="K66" s="403">
        <v>1.32</v>
      </c>
    </row>
    <row r="67" spans="1:11" x14ac:dyDescent="0.25">
      <c r="A67" s="615"/>
      <c r="B67" s="399" t="s">
        <v>109</v>
      </c>
      <c r="C67" s="403" t="s">
        <v>354</v>
      </c>
      <c r="D67" s="403" t="s">
        <v>354</v>
      </c>
      <c r="E67" s="403">
        <v>1.25</v>
      </c>
      <c r="F67" s="403">
        <v>1.15625</v>
      </c>
      <c r="G67" s="403">
        <v>1.1782178217821782</v>
      </c>
      <c r="H67" s="403">
        <v>1.2783882783882783</v>
      </c>
      <c r="I67" s="403">
        <v>1.3641975308641976</v>
      </c>
      <c r="J67" s="403">
        <v>1.3888888888888888</v>
      </c>
      <c r="K67" s="403">
        <v>1.2639040348964012</v>
      </c>
    </row>
    <row r="68" spans="1:11" x14ac:dyDescent="0.25">
      <c r="A68" s="617"/>
      <c r="B68" s="399" t="s">
        <v>16</v>
      </c>
      <c r="C68" s="403" t="s">
        <v>354</v>
      </c>
      <c r="D68" s="403" t="s">
        <v>354</v>
      </c>
      <c r="E68" s="403">
        <v>1.2432432432432432</v>
      </c>
      <c r="F68" s="403">
        <v>1.1654135338345866</v>
      </c>
      <c r="G68" s="403">
        <v>1.1753554502369667</v>
      </c>
      <c r="H68" s="403">
        <v>1.2945205479452055</v>
      </c>
      <c r="I68" s="403">
        <v>1.3546511627906976</v>
      </c>
      <c r="J68" s="403">
        <v>1.3805309734513274</v>
      </c>
      <c r="K68" s="403">
        <v>1.2668045501551188</v>
      </c>
    </row>
    <row r="69" spans="1:11" x14ac:dyDescent="0.25">
      <c r="A69" s="616">
        <v>2017</v>
      </c>
      <c r="B69" s="400" t="s">
        <v>108</v>
      </c>
      <c r="C69" s="404" t="s">
        <v>354</v>
      </c>
      <c r="D69" s="404" t="s">
        <v>354</v>
      </c>
      <c r="E69" s="404" t="s">
        <v>354</v>
      </c>
      <c r="F69" s="404">
        <v>1.4166666666666667</v>
      </c>
      <c r="G69" s="404">
        <v>1.2142857142857142</v>
      </c>
      <c r="H69" s="404">
        <v>1.3571428571428572</v>
      </c>
      <c r="I69" s="404">
        <v>1.25</v>
      </c>
      <c r="J69" s="404" t="s">
        <v>354</v>
      </c>
      <c r="K69" s="404">
        <v>1.3428571428571427</v>
      </c>
    </row>
    <row r="70" spans="1:11" x14ac:dyDescent="0.25">
      <c r="A70" s="616"/>
      <c r="B70" s="400" t="s">
        <v>109</v>
      </c>
      <c r="C70" s="404" t="s">
        <v>354</v>
      </c>
      <c r="D70" s="404" t="s">
        <v>354</v>
      </c>
      <c r="E70" s="404">
        <v>1.2037037037037037</v>
      </c>
      <c r="F70" s="404">
        <v>1.1893939393939394</v>
      </c>
      <c r="G70" s="404">
        <v>1.2266666666666666</v>
      </c>
      <c r="H70" s="404">
        <v>1.2111553784860558</v>
      </c>
      <c r="I70" s="404">
        <v>1.2484848484848485</v>
      </c>
      <c r="J70" s="404">
        <v>1.282442748091603</v>
      </c>
      <c r="K70" s="404">
        <v>1.2268470343392299</v>
      </c>
    </row>
    <row r="71" spans="1:11" x14ac:dyDescent="0.25">
      <c r="A71" s="616"/>
      <c r="B71" s="400" t="s">
        <v>16</v>
      </c>
      <c r="C71" s="404" t="s">
        <v>354</v>
      </c>
      <c r="D71" s="404" t="s">
        <v>354</v>
      </c>
      <c r="E71" s="404">
        <v>1.2</v>
      </c>
      <c r="F71" s="404">
        <v>1.2083333333333333</v>
      </c>
      <c r="G71" s="404">
        <v>1.2259414225941423</v>
      </c>
      <c r="H71" s="404">
        <v>1.2188679245283018</v>
      </c>
      <c r="I71" s="404">
        <v>1.2486187845303867</v>
      </c>
      <c r="J71" s="404">
        <v>1.3093525179856116</v>
      </c>
      <c r="K71" s="404">
        <v>1.2347235693501455</v>
      </c>
    </row>
    <row r="72" spans="1:11" x14ac:dyDescent="0.25">
      <c r="A72" s="615">
        <v>2018</v>
      </c>
      <c r="B72" s="399" t="s">
        <v>108</v>
      </c>
      <c r="C72" s="403" t="s">
        <v>354</v>
      </c>
      <c r="D72" s="403" t="s">
        <v>354</v>
      </c>
      <c r="E72" s="403" t="s">
        <v>354</v>
      </c>
      <c r="F72" s="403">
        <v>1.2142857142857142</v>
      </c>
      <c r="G72" s="403">
        <v>1.2083333333333333</v>
      </c>
      <c r="H72" s="403">
        <v>1.2758620689655173</v>
      </c>
      <c r="I72" s="403">
        <v>1.1818181818181819</v>
      </c>
      <c r="J72" s="403" t="s">
        <v>354</v>
      </c>
      <c r="K72" s="403">
        <v>1.2323232323232323</v>
      </c>
    </row>
    <row r="73" spans="1:11" x14ac:dyDescent="0.25">
      <c r="A73" s="615"/>
      <c r="B73" s="399" t="s">
        <v>109</v>
      </c>
      <c r="C73" s="403" t="s">
        <v>354</v>
      </c>
      <c r="D73" s="403" t="s">
        <v>354</v>
      </c>
      <c r="E73" s="403">
        <v>1.1499999999999999</v>
      </c>
      <c r="F73" s="403">
        <v>1.161904761904762</v>
      </c>
      <c r="G73" s="403">
        <v>1.2274678111587982</v>
      </c>
      <c r="H73" s="403">
        <v>1.225531914893617</v>
      </c>
      <c r="I73" s="403">
        <v>1.2954545454545454</v>
      </c>
      <c r="J73" s="403">
        <v>1.39</v>
      </c>
      <c r="K73" s="403">
        <v>1.2449704142011835</v>
      </c>
    </row>
    <row r="74" spans="1:11" x14ac:dyDescent="0.25">
      <c r="A74" s="617"/>
      <c r="B74" s="399" t="s">
        <v>16</v>
      </c>
      <c r="C74" s="403" t="s">
        <v>354</v>
      </c>
      <c r="D74" s="403" t="s">
        <v>354</v>
      </c>
      <c r="E74" s="403">
        <v>1.1666666666666667</v>
      </c>
      <c r="F74" s="403">
        <v>1.1680672268907564</v>
      </c>
      <c r="G74" s="403">
        <v>1.2256809338521402</v>
      </c>
      <c r="H74" s="403">
        <v>1.231060606060606</v>
      </c>
      <c r="I74" s="403">
        <v>1.2792207792207793</v>
      </c>
      <c r="J74" s="403">
        <v>1.3796296296296295</v>
      </c>
      <c r="K74" s="403">
        <v>1.2436440677966101</v>
      </c>
    </row>
    <row r="75" spans="1:11" x14ac:dyDescent="0.25">
      <c r="A75" s="621">
        <v>2019</v>
      </c>
      <c r="B75" s="400" t="s">
        <v>108</v>
      </c>
      <c r="C75" s="404" t="s">
        <v>354</v>
      </c>
      <c r="D75" s="404" t="s">
        <v>354</v>
      </c>
      <c r="E75" s="404" t="s">
        <v>354</v>
      </c>
      <c r="F75" s="404" t="s">
        <v>354</v>
      </c>
      <c r="G75" s="404">
        <v>1.25</v>
      </c>
      <c r="H75" s="404">
        <v>1.375</v>
      </c>
      <c r="I75" s="404">
        <v>1.1764705882352942</v>
      </c>
      <c r="J75" s="404">
        <v>1.25</v>
      </c>
      <c r="K75" s="404">
        <v>1.2765957446808511</v>
      </c>
    </row>
    <row r="76" spans="1:11" x14ac:dyDescent="0.25">
      <c r="A76" s="621"/>
      <c r="B76" s="400" t="s">
        <v>109</v>
      </c>
      <c r="C76" s="404" t="s">
        <v>354</v>
      </c>
      <c r="D76" s="404" t="s">
        <v>354</v>
      </c>
      <c r="E76" s="404">
        <v>1.2105263157894737</v>
      </c>
      <c r="F76" s="404">
        <v>1.3333333333333333</v>
      </c>
      <c r="G76" s="404">
        <v>1.1603773584905661</v>
      </c>
      <c r="H76" s="404">
        <v>1.2188552188552189</v>
      </c>
      <c r="I76" s="404">
        <v>1.3066666666666666</v>
      </c>
      <c r="J76" s="404">
        <v>1.2846715328467153</v>
      </c>
      <c r="K76" s="404">
        <v>1.2417465388711395</v>
      </c>
    </row>
    <row r="77" spans="1:11" ht="15.75" thickBot="1" x14ac:dyDescent="0.3">
      <c r="A77" s="622"/>
      <c r="B77" s="400" t="s">
        <v>16</v>
      </c>
      <c r="C77" s="404" t="s">
        <v>354</v>
      </c>
      <c r="D77" s="404" t="s">
        <v>354</v>
      </c>
      <c r="E77" s="404">
        <v>1.2093023255813953</v>
      </c>
      <c r="F77" s="404">
        <v>1.3274336283185841</v>
      </c>
      <c r="G77" s="404">
        <v>1.1666666666666667</v>
      </c>
      <c r="H77" s="404">
        <v>1.2340425531914894</v>
      </c>
      <c r="I77" s="404">
        <v>1.2934131736526946</v>
      </c>
      <c r="J77" s="404">
        <v>1.2810457516339868</v>
      </c>
      <c r="K77" s="404">
        <v>1.2449177153920619</v>
      </c>
    </row>
    <row r="78" spans="1:11" x14ac:dyDescent="0.25">
      <c r="A78" s="619" t="s">
        <v>11</v>
      </c>
      <c r="B78" s="486" t="s">
        <v>108</v>
      </c>
      <c r="C78" s="472" t="s">
        <v>354</v>
      </c>
      <c r="D78" s="472" t="s">
        <v>354</v>
      </c>
      <c r="E78" s="472">
        <v>1.25</v>
      </c>
      <c r="F78" s="472">
        <v>1.3095238095238095</v>
      </c>
      <c r="G78" s="472">
        <v>1.2432432432432432</v>
      </c>
      <c r="H78" s="472">
        <v>1.3951612903225807</v>
      </c>
      <c r="I78" s="472">
        <v>1.2653061224489797</v>
      </c>
      <c r="J78" s="472">
        <v>1.4545454545454546</v>
      </c>
      <c r="K78" s="472">
        <v>1.3157894736842106</v>
      </c>
    </row>
    <row r="79" spans="1:11" x14ac:dyDescent="0.25">
      <c r="A79" s="619"/>
      <c r="B79" s="107" t="s">
        <v>109</v>
      </c>
      <c r="C79" s="473">
        <v>1.2333333333333334</v>
      </c>
      <c r="D79" s="473">
        <v>1.2641509433962264</v>
      </c>
      <c r="E79" s="473">
        <v>1.3488372093023255</v>
      </c>
      <c r="F79" s="473">
        <v>1.2472266244057053</v>
      </c>
      <c r="G79" s="473">
        <v>1.2016718913270636</v>
      </c>
      <c r="H79" s="473">
        <v>1.2680591818973019</v>
      </c>
      <c r="I79" s="473">
        <v>1.2807646356033453</v>
      </c>
      <c r="J79" s="473">
        <v>1.3839285714285714</v>
      </c>
      <c r="K79" s="473">
        <v>1.2700862460281435</v>
      </c>
    </row>
    <row r="80" spans="1:11" ht="15.75" thickBot="1" x14ac:dyDescent="0.3">
      <c r="A80" s="623"/>
      <c r="B80" s="487" t="s">
        <v>16</v>
      </c>
      <c r="C80" s="474">
        <v>1.2</v>
      </c>
      <c r="D80" s="474">
        <v>1.25</v>
      </c>
      <c r="E80" s="474">
        <v>1.3426791277258567</v>
      </c>
      <c r="F80" s="474">
        <v>1.2511144130757801</v>
      </c>
      <c r="G80" s="474">
        <v>1.2046556741028127</v>
      </c>
      <c r="H80" s="474">
        <v>1.2804399057344855</v>
      </c>
      <c r="I80" s="474">
        <v>1.2791443850267379</v>
      </c>
      <c r="J80" s="474">
        <v>1.3887733887733889</v>
      </c>
      <c r="K80" s="474">
        <v>1.2738813735691987</v>
      </c>
    </row>
    <row r="81" spans="1:11" x14ac:dyDescent="0.25">
      <c r="A81" s="618" t="s">
        <v>156</v>
      </c>
      <c r="B81" s="486" t="s">
        <v>108</v>
      </c>
      <c r="C81" s="475" t="s">
        <v>354</v>
      </c>
      <c r="D81" s="475" t="s">
        <v>354</v>
      </c>
      <c r="E81" s="475">
        <v>1.2857142857142858</v>
      </c>
      <c r="F81" s="475">
        <v>1.2352941176470589</v>
      </c>
      <c r="G81" s="475">
        <v>1.1904761904761905</v>
      </c>
      <c r="H81" s="475">
        <v>1.4318181818181819</v>
      </c>
      <c r="I81" s="475">
        <v>1.2297297297297298</v>
      </c>
      <c r="J81" s="475">
        <v>1.5925925925925926</v>
      </c>
      <c r="K81" s="475">
        <v>1.3104575163398693</v>
      </c>
    </row>
    <row r="82" spans="1:11" x14ac:dyDescent="0.25">
      <c r="A82" s="619"/>
      <c r="B82" s="488" t="s">
        <v>109</v>
      </c>
      <c r="C82" s="475">
        <v>1</v>
      </c>
      <c r="D82" s="475">
        <v>1.1333333333333333</v>
      </c>
      <c r="E82" s="475">
        <v>1.3032786885245902</v>
      </c>
      <c r="F82" s="475">
        <v>1.2222222222222223</v>
      </c>
      <c r="G82" s="475">
        <v>1.2088142707240295</v>
      </c>
      <c r="H82" s="475">
        <v>1.2517543859649123</v>
      </c>
      <c r="I82" s="475">
        <v>1.262402088772846</v>
      </c>
      <c r="J82" s="475">
        <v>1.3369098712446352</v>
      </c>
      <c r="K82" s="475">
        <v>1.2508361204013378</v>
      </c>
    </row>
    <row r="83" spans="1:11" ht="15.75" thickBot="1" x14ac:dyDescent="0.3">
      <c r="A83" s="620"/>
      <c r="B83" s="487" t="s">
        <v>16</v>
      </c>
      <c r="C83" s="474">
        <v>1</v>
      </c>
      <c r="D83" s="474">
        <v>1.125</v>
      </c>
      <c r="E83" s="474">
        <v>1.3023255813953489</v>
      </c>
      <c r="F83" s="474">
        <v>1.222950819672131</v>
      </c>
      <c r="G83" s="474">
        <v>1.2076771653543308</v>
      </c>
      <c r="H83" s="474">
        <v>1.2646579804560261</v>
      </c>
      <c r="I83" s="474">
        <v>1.2595238095238095</v>
      </c>
      <c r="J83" s="474">
        <v>1.3509127789046653</v>
      </c>
      <c r="K83" s="474">
        <v>1.2548975957257347</v>
      </c>
    </row>
    <row r="84" spans="1:11" ht="14.45" customHeight="1" x14ac:dyDescent="0.25">
      <c r="A84" s="618" t="s">
        <v>218</v>
      </c>
      <c r="B84" s="486" t="s">
        <v>108</v>
      </c>
      <c r="C84" s="475" t="s">
        <v>354</v>
      </c>
      <c r="D84" s="475" t="s">
        <v>354</v>
      </c>
      <c r="E84" s="475">
        <v>1.3333333333333333</v>
      </c>
      <c r="F84" s="475">
        <v>1.2444444444444445</v>
      </c>
      <c r="G84" s="475">
        <v>1.2027027027027026</v>
      </c>
      <c r="H84" s="475">
        <v>1.4226804123711341</v>
      </c>
      <c r="I84" s="475">
        <v>1.1860465116279071</v>
      </c>
      <c r="J84" s="475">
        <v>1.3793103448275863</v>
      </c>
      <c r="K84" s="475">
        <v>1.2836676217765044</v>
      </c>
    </row>
    <row r="85" spans="1:11" x14ac:dyDescent="0.25">
      <c r="A85" s="619"/>
      <c r="B85" s="488" t="s">
        <v>109</v>
      </c>
      <c r="C85" s="475" t="s">
        <v>354</v>
      </c>
      <c r="D85" s="475">
        <v>1.0476190476190477</v>
      </c>
      <c r="E85" s="475">
        <v>1.2386831275720165</v>
      </c>
      <c r="F85" s="475">
        <v>1.2078364565587734</v>
      </c>
      <c r="G85" s="475">
        <v>1.2195589645254075</v>
      </c>
      <c r="H85" s="475">
        <v>1.2419488026424443</v>
      </c>
      <c r="I85" s="475">
        <v>1.2683246073298429</v>
      </c>
      <c r="J85" s="475">
        <v>1.34375</v>
      </c>
      <c r="K85" s="475">
        <v>1.24709368589013</v>
      </c>
    </row>
    <row r="86" spans="1:11" ht="15.75" thickBot="1" x14ac:dyDescent="0.3">
      <c r="A86" s="620"/>
      <c r="B86" s="487" t="s">
        <v>16</v>
      </c>
      <c r="C86" s="474" t="s">
        <v>354</v>
      </c>
      <c r="D86" s="474">
        <v>1.0454545454545454</v>
      </c>
      <c r="E86" s="474">
        <v>1.2441860465116279</v>
      </c>
      <c r="F86" s="474">
        <v>1.2104430379746836</v>
      </c>
      <c r="G86" s="474">
        <v>1.2184422560429722</v>
      </c>
      <c r="H86" s="474">
        <v>1.2553516819571866</v>
      </c>
      <c r="I86" s="474">
        <v>1.26</v>
      </c>
      <c r="J86" s="474">
        <v>1.3456561922365988</v>
      </c>
      <c r="K86" s="474">
        <v>1.2497888513513513</v>
      </c>
    </row>
    <row r="87" spans="1:11" ht="14.45" customHeight="1" x14ac:dyDescent="0.25">
      <c r="A87" s="618" t="s">
        <v>251</v>
      </c>
      <c r="B87" s="486" t="s">
        <v>108</v>
      </c>
      <c r="C87" s="475" t="s">
        <v>354</v>
      </c>
      <c r="D87" s="475" t="s">
        <v>354</v>
      </c>
      <c r="E87" s="475">
        <v>1.1764705882352942</v>
      </c>
      <c r="F87" s="475">
        <v>1.2708333333333333</v>
      </c>
      <c r="G87" s="475">
        <v>1.2151898734177216</v>
      </c>
      <c r="H87" s="475">
        <v>1.3893805309734513</v>
      </c>
      <c r="I87" s="475">
        <v>1.2045454545454546</v>
      </c>
      <c r="J87" s="475">
        <v>1.35</v>
      </c>
      <c r="K87" s="475">
        <v>1.2816537467700257</v>
      </c>
    </row>
    <row r="88" spans="1:11" x14ac:dyDescent="0.25">
      <c r="A88" s="619"/>
      <c r="B88" s="488" t="s">
        <v>109</v>
      </c>
      <c r="C88" s="475" t="s">
        <v>354</v>
      </c>
      <c r="D88" s="475">
        <v>1</v>
      </c>
      <c r="E88" s="475">
        <v>1.2222222222222223</v>
      </c>
      <c r="F88" s="475">
        <v>1.2088285229202038</v>
      </c>
      <c r="G88" s="475">
        <v>1.2058823529411764</v>
      </c>
      <c r="H88" s="475">
        <v>1.241724403387221</v>
      </c>
      <c r="I88" s="475">
        <v>1.2910052910052909</v>
      </c>
      <c r="J88" s="475">
        <v>1.3385689354275743</v>
      </c>
      <c r="K88" s="475">
        <v>1.247424939732632</v>
      </c>
    </row>
    <row r="89" spans="1:11" ht="15.75" thickBot="1" x14ac:dyDescent="0.3">
      <c r="A89" s="620"/>
      <c r="B89" s="487" t="s">
        <v>16</v>
      </c>
      <c r="C89" s="474">
        <v>1.2</v>
      </c>
      <c r="D89" s="474">
        <v>1</v>
      </c>
      <c r="E89" s="474">
        <v>1.2191235059760956</v>
      </c>
      <c r="F89" s="474">
        <v>1.2135007849293564</v>
      </c>
      <c r="G89" s="474">
        <v>1.2065124250214225</v>
      </c>
      <c r="H89" s="474">
        <v>1.2535410764872521</v>
      </c>
      <c r="I89" s="474">
        <v>1.2819905213270142</v>
      </c>
      <c r="J89" s="474">
        <v>1.3393148450244698</v>
      </c>
      <c r="K89" s="474">
        <v>1.2501010101010102</v>
      </c>
    </row>
    <row r="91" spans="1:11" x14ac:dyDescent="0.25">
      <c r="A91" s="489" t="s">
        <v>290</v>
      </c>
    </row>
    <row r="92" spans="1:11" x14ac:dyDescent="0.25">
      <c r="A92" s="489" t="s">
        <v>355</v>
      </c>
    </row>
    <row r="93" spans="1:11" x14ac:dyDescent="0.25">
      <c r="A93" s="489" t="s">
        <v>303</v>
      </c>
    </row>
    <row r="94" spans="1:11" x14ac:dyDescent="0.25">
      <c r="A94" s="489" t="s">
        <v>304</v>
      </c>
    </row>
    <row r="95" spans="1:11" x14ac:dyDescent="0.25">
      <c r="A95" s="489" t="s">
        <v>356</v>
      </c>
    </row>
    <row r="96" spans="1:11" x14ac:dyDescent="0.25">
      <c r="A96" s="489" t="s">
        <v>357</v>
      </c>
    </row>
  </sheetData>
  <mergeCells count="48">
    <mergeCell ref="A87:A89"/>
    <mergeCell ref="A72:A74"/>
    <mergeCell ref="A75:A77"/>
    <mergeCell ref="A78:A80"/>
    <mergeCell ref="A81:A83"/>
    <mergeCell ref="A84:A86"/>
    <mergeCell ref="A57:A59"/>
    <mergeCell ref="A60:A62"/>
    <mergeCell ref="A63:A65"/>
    <mergeCell ref="A66:A68"/>
    <mergeCell ref="A69:A71"/>
    <mergeCell ref="A52:A53"/>
    <mergeCell ref="B52:B53"/>
    <mergeCell ref="C52:J52"/>
    <mergeCell ref="K52:K53"/>
    <mergeCell ref="A54:A56"/>
    <mergeCell ref="N26:N28"/>
    <mergeCell ref="N29:N31"/>
    <mergeCell ref="N32:N34"/>
    <mergeCell ref="N35:N37"/>
    <mergeCell ref="N38:N40"/>
    <mergeCell ref="N11:N13"/>
    <mergeCell ref="N14:N16"/>
    <mergeCell ref="N17:N19"/>
    <mergeCell ref="N20:N22"/>
    <mergeCell ref="N23:N25"/>
    <mergeCell ref="A8:A10"/>
    <mergeCell ref="N3:N4"/>
    <mergeCell ref="O3:O4"/>
    <mergeCell ref="P3:T3"/>
    <mergeCell ref="U3:U4"/>
    <mergeCell ref="N5:N7"/>
    <mergeCell ref="N8:N10"/>
    <mergeCell ref="A3:A4"/>
    <mergeCell ref="B3:B4"/>
    <mergeCell ref="C3:J3"/>
    <mergeCell ref="K3:K4"/>
    <mergeCell ref="A5:A7"/>
    <mergeCell ref="A29:A31"/>
    <mergeCell ref="A32:A34"/>
    <mergeCell ref="A35:A37"/>
    <mergeCell ref="A38:A40"/>
    <mergeCell ref="A11:A13"/>
    <mergeCell ref="A14:A16"/>
    <mergeCell ref="A17:A19"/>
    <mergeCell ref="A20:A22"/>
    <mergeCell ref="A23:A25"/>
    <mergeCell ref="A26:A28"/>
  </mergeCells>
  <hyperlinks>
    <hyperlink ref="A48" location="Contents!A1" display="Home"/>
  </hyperlinks>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6"/>
  <sheetViews>
    <sheetView workbookViewId="0">
      <selection activeCell="H16" sqref="H16"/>
    </sheetView>
  </sheetViews>
  <sheetFormatPr defaultRowHeight="15" x14ac:dyDescent="0.25"/>
  <sheetData>
    <row r="1" spans="1:21" x14ac:dyDescent="0.25">
      <c r="A1" s="1" t="s">
        <v>299</v>
      </c>
    </row>
    <row r="2" spans="1:21" ht="15.75" thickBot="1" x14ac:dyDescent="0.3">
      <c r="P2" s="229"/>
      <c r="Q2" s="229"/>
      <c r="R2" s="229"/>
      <c r="S2" s="229"/>
      <c r="T2" s="229"/>
    </row>
    <row r="3" spans="1:21" x14ac:dyDescent="0.25">
      <c r="A3" s="604" t="s">
        <v>9</v>
      </c>
      <c r="B3" s="604" t="s">
        <v>110</v>
      </c>
      <c r="C3" s="604" t="s">
        <v>1</v>
      </c>
      <c r="D3" s="604"/>
      <c r="E3" s="604"/>
      <c r="F3" s="604"/>
      <c r="G3" s="604"/>
      <c r="H3" s="604"/>
      <c r="I3" s="604"/>
      <c r="J3" s="604"/>
      <c r="K3" s="604" t="s">
        <v>289</v>
      </c>
      <c r="N3" s="604" t="s">
        <v>9</v>
      </c>
      <c r="O3" s="604" t="s">
        <v>110</v>
      </c>
      <c r="P3" s="626" t="s">
        <v>1</v>
      </c>
      <c r="Q3" s="626"/>
      <c r="R3" s="626"/>
      <c r="S3" s="626"/>
      <c r="T3" s="626"/>
      <c r="U3" s="604" t="s">
        <v>289</v>
      </c>
    </row>
    <row r="4" spans="1:21" ht="15.75" thickBot="1" x14ac:dyDescent="0.3">
      <c r="A4" s="605"/>
      <c r="B4" s="605"/>
      <c r="C4" s="411">
        <v>17</v>
      </c>
      <c r="D4" s="411">
        <v>17.5</v>
      </c>
      <c r="E4" s="411" t="s">
        <v>294</v>
      </c>
      <c r="F4" s="411" t="s">
        <v>295</v>
      </c>
      <c r="G4" s="411" t="s">
        <v>296</v>
      </c>
      <c r="H4" s="411" t="s">
        <v>297</v>
      </c>
      <c r="I4" s="411" t="s">
        <v>298</v>
      </c>
      <c r="J4" s="411" t="s">
        <v>83</v>
      </c>
      <c r="K4" s="605"/>
      <c r="N4" s="605"/>
      <c r="O4" s="605"/>
      <c r="P4" s="411">
        <v>17</v>
      </c>
      <c r="Q4" s="411">
        <v>17.5</v>
      </c>
      <c r="R4" s="411" t="s">
        <v>294</v>
      </c>
      <c r="S4" s="411" t="s">
        <v>295</v>
      </c>
      <c r="T4" s="411" t="s">
        <v>21</v>
      </c>
      <c r="U4" s="605"/>
    </row>
    <row r="5" spans="1:21" x14ac:dyDescent="0.25">
      <c r="A5" s="627">
        <v>2012</v>
      </c>
      <c r="B5" s="35" t="s">
        <v>108</v>
      </c>
      <c r="C5" s="422">
        <v>0.61</v>
      </c>
      <c r="D5" s="422">
        <v>0.54</v>
      </c>
      <c r="E5" s="422">
        <v>0.46</v>
      </c>
      <c r="F5" s="422">
        <v>0.48</v>
      </c>
      <c r="G5" s="422">
        <v>0.45</v>
      </c>
      <c r="H5" s="422">
        <v>0.42</v>
      </c>
      <c r="I5" s="422">
        <v>0.39</v>
      </c>
      <c r="J5" s="422">
        <v>0.35</v>
      </c>
      <c r="K5" s="422">
        <v>0.49</v>
      </c>
      <c r="N5" s="627">
        <v>2012</v>
      </c>
      <c r="O5" s="35" t="s">
        <v>108</v>
      </c>
      <c r="P5" s="4">
        <v>0.61</v>
      </c>
      <c r="Q5" s="4">
        <v>0.54</v>
      </c>
      <c r="R5" s="4">
        <v>0.46</v>
      </c>
      <c r="S5" s="4">
        <v>0.48</v>
      </c>
      <c r="T5" s="4">
        <v>0.43</v>
      </c>
      <c r="U5" s="4">
        <v>0.49</v>
      </c>
    </row>
    <row r="6" spans="1:21" x14ac:dyDescent="0.25">
      <c r="A6" s="624"/>
      <c r="B6" s="35" t="s">
        <v>109</v>
      </c>
      <c r="C6" s="422">
        <v>0.68</v>
      </c>
      <c r="D6" s="422">
        <v>0.57999999999999996</v>
      </c>
      <c r="E6" s="422">
        <v>0.54</v>
      </c>
      <c r="F6" s="422">
        <v>0.56000000000000005</v>
      </c>
      <c r="G6" s="422">
        <v>0.57999999999999996</v>
      </c>
      <c r="H6" s="422">
        <v>0.62</v>
      </c>
      <c r="I6" s="422">
        <v>0.65</v>
      </c>
      <c r="J6" s="422">
        <v>0.63</v>
      </c>
      <c r="K6" s="422">
        <v>0.6</v>
      </c>
      <c r="N6" s="624"/>
      <c r="O6" s="35" t="s">
        <v>109</v>
      </c>
      <c r="P6" s="4">
        <v>0.68</v>
      </c>
      <c r="Q6" s="4">
        <v>0.57999999999999996</v>
      </c>
      <c r="R6" s="4">
        <v>0.54</v>
      </c>
      <c r="S6" s="4">
        <v>0.56000000000000005</v>
      </c>
      <c r="T6" s="4">
        <v>0.61</v>
      </c>
      <c r="U6" s="4">
        <v>0.6</v>
      </c>
    </row>
    <row r="7" spans="1:21" x14ac:dyDescent="0.25">
      <c r="A7" s="624"/>
      <c r="B7" s="35" t="s">
        <v>16</v>
      </c>
      <c r="C7" s="422">
        <v>0.65</v>
      </c>
      <c r="D7" s="422">
        <v>0.56000000000000005</v>
      </c>
      <c r="E7" s="422">
        <v>0.5</v>
      </c>
      <c r="F7" s="422">
        <v>0.51</v>
      </c>
      <c r="G7" s="422">
        <v>0.51</v>
      </c>
      <c r="H7" s="422">
        <v>0.52</v>
      </c>
      <c r="I7" s="422">
        <v>0.54</v>
      </c>
      <c r="J7" s="422">
        <v>0.52</v>
      </c>
      <c r="K7" s="422">
        <v>0.55000000000000004</v>
      </c>
      <c r="N7" s="624"/>
      <c r="O7" s="35" t="s">
        <v>16</v>
      </c>
      <c r="P7" s="4">
        <v>0.65</v>
      </c>
      <c r="Q7" s="4">
        <v>0.56000000000000005</v>
      </c>
      <c r="R7" s="4">
        <v>0.5</v>
      </c>
      <c r="S7" s="4">
        <v>0.51</v>
      </c>
      <c r="T7" s="4">
        <v>0.52</v>
      </c>
      <c r="U7" s="4">
        <v>0.55000000000000004</v>
      </c>
    </row>
    <row r="8" spans="1:21" x14ac:dyDescent="0.25">
      <c r="A8" s="600">
        <v>2013</v>
      </c>
      <c r="B8" s="414" t="s">
        <v>108</v>
      </c>
      <c r="C8" s="423">
        <v>0.64</v>
      </c>
      <c r="D8" s="423">
        <v>0.56000000000000005</v>
      </c>
      <c r="E8" s="423">
        <v>0.5</v>
      </c>
      <c r="F8" s="423">
        <v>0.48</v>
      </c>
      <c r="G8" s="423">
        <v>0.47</v>
      </c>
      <c r="H8" s="423">
        <v>0.43</v>
      </c>
      <c r="I8" s="423">
        <v>0.43</v>
      </c>
      <c r="J8" s="423">
        <v>0.35</v>
      </c>
      <c r="K8" s="423">
        <v>0.51</v>
      </c>
      <c r="N8" s="600">
        <v>2013</v>
      </c>
      <c r="O8" s="414" t="s">
        <v>108</v>
      </c>
      <c r="P8" s="6">
        <v>0.64</v>
      </c>
      <c r="Q8" s="6">
        <v>0.56000000000000005</v>
      </c>
      <c r="R8" s="6">
        <v>0.5</v>
      </c>
      <c r="S8" s="6">
        <v>0.48</v>
      </c>
      <c r="T8" s="6">
        <v>0.44</v>
      </c>
      <c r="U8" s="6">
        <v>0.51</v>
      </c>
    </row>
    <row r="9" spans="1:21" x14ac:dyDescent="0.25">
      <c r="A9" s="600"/>
      <c r="B9" s="414" t="s">
        <v>109</v>
      </c>
      <c r="C9" s="423">
        <v>0.7</v>
      </c>
      <c r="D9" s="423">
        <v>0.61</v>
      </c>
      <c r="E9" s="423">
        <v>0.56999999999999995</v>
      </c>
      <c r="F9" s="423">
        <v>0.59</v>
      </c>
      <c r="G9" s="423">
        <v>0.61</v>
      </c>
      <c r="H9" s="423">
        <v>0.64</v>
      </c>
      <c r="I9" s="423">
        <v>0.68</v>
      </c>
      <c r="J9" s="423">
        <v>0.68</v>
      </c>
      <c r="K9" s="423">
        <v>0.63</v>
      </c>
      <c r="N9" s="600"/>
      <c r="O9" s="414" t="s">
        <v>109</v>
      </c>
      <c r="P9" s="6">
        <v>0.7</v>
      </c>
      <c r="Q9" s="6">
        <v>0.61</v>
      </c>
      <c r="R9" s="6">
        <v>0.56999999999999995</v>
      </c>
      <c r="S9" s="6">
        <v>0.59</v>
      </c>
      <c r="T9" s="6">
        <v>0.64</v>
      </c>
      <c r="U9" s="6">
        <v>0.63</v>
      </c>
    </row>
    <row r="10" spans="1:21" x14ac:dyDescent="0.25">
      <c r="A10" s="600"/>
      <c r="B10" s="414" t="s">
        <v>16</v>
      </c>
      <c r="C10" s="423">
        <v>0.68</v>
      </c>
      <c r="D10" s="423">
        <v>0.57999999999999996</v>
      </c>
      <c r="E10" s="423">
        <v>0.53</v>
      </c>
      <c r="F10" s="423">
        <v>0.53</v>
      </c>
      <c r="G10" s="423">
        <v>0.53</v>
      </c>
      <c r="H10" s="423">
        <v>0.53</v>
      </c>
      <c r="I10" s="423">
        <v>0.56000000000000005</v>
      </c>
      <c r="J10" s="423">
        <v>0.56999999999999995</v>
      </c>
      <c r="K10" s="423">
        <v>0.56999999999999995</v>
      </c>
      <c r="N10" s="600"/>
      <c r="O10" s="414" t="s">
        <v>16</v>
      </c>
      <c r="P10" s="6">
        <v>0.68</v>
      </c>
      <c r="Q10" s="6">
        <v>0.57999999999999996</v>
      </c>
      <c r="R10" s="6">
        <v>0.53</v>
      </c>
      <c r="S10" s="6">
        <v>0.53</v>
      </c>
      <c r="T10" s="6">
        <v>0.54</v>
      </c>
      <c r="U10" s="6">
        <v>0.56999999999999995</v>
      </c>
    </row>
    <row r="11" spans="1:21" x14ac:dyDescent="0.25">
      <c r="A11" s="624">
        <v>2014</v>
      </c>
      <c r="B11" s="35" t="s">
        <v>108</v>
      </c>
      <c r="C11" s="422">
        <v>0.64</v>
      </c>
      <c r="D11" s="422">
        <v>0.53</v>
      </c>
      <c r="E11" s="422">
        <v>0.48</v>
      </c>
      <c r="F11" s="422">
        <v>0.47</v>
      </c>
      <c r="G11" s="422">
        <v>0.45</v>
      </c>
      <c r="H11" s="422">
        <v>0.43</v>
      </c>
      <c r="I11" s="422">
        <v>0.41</v>
      </c>
      <c r="J11" s="422">
        <v>0.44</v>
      </c>
      <c r="K11" s="422">
        <v>0.5</v>
      </c>
      <c r="N11" s="624">
        <v>2014</v>
      </c>
      <c r="O11" s="35" t="s">
        <v>108</v>
      </c>
      <c r="P11" s="4">
        <v>0.64</v>
      </c>
      <c r="Q11" s="4">
        <v>0.53</v>
      </c>
      <c r="R11" s="4">
        <v>0.48</v>
      </c>
      <c r="S11" s="4">
        <v>0.47</v>
      </c>
      <c r="T11" s="4">
        <v>0.44</v>
      </c>
      <c r="U11" s="4">
        <v>0.5</v>
      </c>
    </row>
    <row r="12" spans="1:21" x14ac:dyDescent="0.25">
      <c r="A12" s="624"/>
      <c r="B12" s="35" t="s">
        <v>109</v>
      </c>
      <c r="C12" s="422">
        <v>0.68</v>
      </c>
      <c r="D12" s="422">
        <v>0.6</v>
      </c>
      <c r="E12" s="422">
        <v>0.56000000000000005</v>
      </c>
      <c r="F12" s="422">
        <v>0.56999999999999995</v>
      </c>
      <c r="G12" s="422">
        <v>0.6</v>
      </c>
      <c r="H12" s="422">
        <v>0.63</v>
      </c>
      <c r="I12" s="422">
        <v>0.7</v>
      </c>
      <c r="J12" s="422">
        <v>0.69</v>
      </c>
      <c r="K12" s="422">
        <v>0.61</v>
      </c>
      <c r="N12" s="624"/>
      <c r="O12" s="35" t="s">
        <v>109</v>
      </c>
      <c r="P12" s="4">
        <v>0.68</v>
      </c>
      <c r="Q12" s="4">
        <v>0.6</v>
      </c>
      <c r="R12" s="4">
        <v>0.56000000000000005</v>
      </c>
      <c r="S12" s="4">
        <v>0.56999999999999995</v>
      </c>
      <c r="T12" s="4">
        <v>0.63</v>
      </c>
      <c r="U12" s="4">
        <v>0.61</v>
      </c>
    </row>
    <row r="13" spans="1:21" x14ac:dyDescent="0.25">
      <c r="A13" s="624"/>
      <c r="B13" s="35" t="s">
        <v>16</v>
      </c>
      <c r="C13" s="422">
        <v>0.66</v>
      </c>
      <c r="D13" s="422">
        <v>0.56999999999999995</v>
      </c>
      <c r="E13" s="422">
        <v>0.52</v>
      </c>
      <c r="F13" s="422">
        <v>0.51</v>
      </c>
      <c r="G13" s="422">
        <v>0.52</v>
      </c>
      <c r="H13" s="422">
        <v>0.53</v>
      </c>
      <c r="I13" s="422">
        <v>0.57999999999999996</v>
      </c>
      <c r="J13" s="422">
        <v>0.6</v>
      </c>
      <c r="K13" s="422">
        <v>0.56000000000000005</v>
      </c>
      <c r="N13" s="624"/>
      <c r="O13" s="35" t="s">
        <v>16</v>
      </c>
      <c r="P13" s="4">
        <v>0.66</v>
      </c>
      <c r="Q13" s="4">
        <v>0.56999999999999995</v>
      </c>
      <c r="R13" s="4">
        <v>0.52</v>
      </c>
      <c r="S13" s="4">
        <v>0.51</v>
      </c>
      <c r="T13" s="4">
        <v>0.54</v>
      </c>
      <c r="U13" s="4">
        <v>0.56000000000000005</v>
      </c>
    </row>
    <row r="14" spans="1:21" x14ac:dyDescent="0.25">
      <c r="A14" s="600">
        <v>2015</v>
      </c>
      <c r="B14" s="414" t="s">
        <v>108</v>
      </c>
      <c r="C14" s="423">
        <v>0.64</v>
      </c>
      <c r="D14" s="423">
        <v>0.53</v>
      </c>
      <c r="E14" s="423">
        <v>0.5</v>
      </c>
      <c r="F14" s="423">
        <v>0.48</v>
      </c>
      <c r="G14" s="423">
        <v>0.45</v>
      </c>
      <c r="H14" s="423">
        <v>0.47</v>
      </c>
      <c r="I14" s="423">
        <v>0.41</v>
      </c>
      <c r="J14" s="423">
        <v>0.43</v>
      </c>
      <c r="K14" s="423">
        <v>0.52</v>
      </c>
      <c r="N14" s="600">
        <v>2015</v>
      </c>
      <c r="O14" s="414" t="s">
        <v>108</v>
      </c>
      <c r="P14" s="6">
        <v>0.64</v>
      </c>
      <c r="Q14" s="6">
        <v>0.53</v>
      </c>
      <c r="R14" s="6">
        <v>0.5</v>
      </c>
      <c r="S14" s="6">
        <v>0.48</v>
      </c>
      <c r="T14" s="6">
        <v>0.45</v>
      </c>
      <c r="U14" s="6">
        <v>0.52</v>
      </c>
    </row>
    <row r="15" spans="1:21" x14ac:dyDescent="0.25">
      <c r="A15" s="600"/>
      <c r="B15" s="414" t="s">
        <v>109</v>
      </c>
      <c r="C15" s="423">
        <v>0.69</v>
      </c>
      <c r="D15" s="423">
        <v>0.57999999999999996</v>
      </c>
      <c r="E15" s="423">
        <v>0.55000000000000004</v>
      </c>
      <c r="F15" s="423">
        <v>0.57999999999999996</v>
      </c>
      <c r="G15" s="423">
        <v>0.61</v>
      </c>
      <c r="H15" s="423">
        <v>0.6</v>
      </c>
      <c r="I15" s="423">
        <v>0.63</v>
      </c>
      <c r="J15" s="423">
        <v>0.67</v>
      </c>
      <c r="K15" s="423">
        <v>0.61</v>
      </c>
      <c r="N15" s="600"/>
      <c r="O15" s="414" t="s">
        <v>109</v>
      </c>
      <c r="P15" s="6">
        <v>0.69</v>
      </c>
      <c r="Q15" s="6">
        <v>0.57999999999999996</v>
      </c>
      <c r="R15" s="6">
        <v>0.55000000000000004</v>
      </c>
      <c r="S15" s="6">
        <v>0.57999999999999996</v>
      </c>
      <c r="T15" s="6">
        <v>0.62</v>
      </c>
      <c r="U15" s="6">
        <v>0.61</v>
      </c>
    </row>
    <row r="16" spans="1:21" x14ac:dyDescent="0.25">
      <c r="A16" s="600"/>
      <c r="B16" s="414" t="s">
        <v>16</v>
      </c>
      <c r="C16" s="423">
        <v>0.67</v>
      </c>
      <c r="D16" s="423">
        <v>0.56000000000000005</v>
      </c>
      <c r="E16" s="423">
        <v>0.53</v>
      </c>
      <c r="F16" s="423">
        <v>0.53</v>
      </c>
      <c r="G16" s="423">
        <v>0.53</v>
      </c>
      <c r="H16" s="423">
        <v>0.54</v>
      </c>
      <c r="I16" s="423">
        <v>0.53</v>
      </c>
      <c r="J16" s="423">
        <v>0.57999999999999996</v>
      </c>
      <c r="K16" s="423">
        <v>0.56000000000000005</v>
      </c>
      <c r="N16" s="600"/>
      <c r="O16" s="414" t="s">
        <v>16</v>
      </c>
      <c r="P16" s="6">
        <v>0.67</v>
      </c>
      <c r="Q16" s="6">
        <v>0.56000000000000005</v>
      </c>
      <c r="R16" s="6">
        <v>0.53</v>
      </c>
      <c r="S16" s="6">
        <v>0.53</v>
      </c>
      <c r="T16" s="6">
        <v>0.54</v>
      </c>
      <c r="U16" s="6">
        <v>0.56000000000000005</v>
      </c>
    </row>
    <row r="17" spans="1:21" x14ac:dyDescent="0.25">
      <c r="A17" s="624">
        <v>2016</v>
      </c>
      <c r="B17" s="35" t="s">
        <v>108</v>
      </c>
      <c r="C17" s="422">
        <v>0.63</v>
      </c>
      <c r="D17" s="422">
        <v>0.54</v>
      </c>
      <c r="E17" s="422">
        <v>0.47</v>
      </c>
      <c r="F17" s="422">
        <v>0.48</v>
      </c>
      <c r="G17" s="422">
        <v>0.44</v>
      </c>
      <c r="H17" s="422">
        <v>0.43</v>
      </c>
      <c r="I17" s="422">
        <v>0.39</v>
      </c>
      <c r="J17" s="422">
        <v>0.42</v>
      </c>
      <c r="K17" s="422">
        <v>0.5</v>
      </c>
      <c r="N17" s="624">
        <v>2016</v>
      </c>
      <c r="O17" s="35" t="s">
        <v>108</v>
      </c>
      <c r="P17" s="4">
        <v>0.63</v>
      </c>
      <c r="Q17" s="4">
        <v>0.54</v>
      </c>
      <c r="R17" s="4">
        <v>0.47</v>
      </c>
      <c r="S17" s="4">
        <v>0.48</v>
      </c>
      <c r="T17" s="4">
        <v>0.43</v>
      </c>
      <c r="U17" s="4">
        <v>0.5</v>
      </c>
    </row>
    <row r="18" spans="1:21" x14ac:dyDescent="0.25">
      <c r="A18" s="624"/>
      <c r="B18" s="35" t="s">
        <v>109</v>
      </c>
      <c r="C18" s="422">
        <v>0.67</v>
      </c>
      <c r="D18" s="422">
        <v>0.55000000000000004</v>
      </c>
      <c r="E18" s="422">
        <v>0.52</v>
      </c>
      <c r="F18" s="422">
        <v>0.54</v>
      </c>
      <c r="G18" s="422">
        <v>0.61</v>
      </c>
      <c r="H18" s="422">
        <v>0.57999999999999996</v>
      </c>
      <c r="I18" s="422">
        <v>0.61</v>
      </c>
      <c r="J18" s="422">
        <v>0.66</v>
      </c>
      <c r="K18" s="422">
        <v>0.57999999999999996</v>
      </c>
      <c r="N18" s="624"/>
      <c r="O18" s="35" t="s">
        <v>109</v>
      </c>
      <c r="P18" s="4">
        <v>0.67</v>
      </c>
      <c r="Q18" s="4">
        <v>0.55000000000000004</v>
      </c>
      <c r="R18" s="4">
        <v>0.52</v>
      </c>
      <c r="S18" s="4">
        <v>0.54</v>
      </c>
      <c r="T18" s="4">
        <v>0.6</v>
      </c>
      <c r="U18" s="4">
        <v>0.57999999999999996</v>
      </c>
    </row>
    <row r="19" spans="1:21" x14ac:dyDescent="0.25">
      <c r="A19" s="625"/>
      <c r="B19" s="35" t="s">
        <v>16</v>
      </c>
      <c r="C19" s="422">
        <v>0.65</v>
      </c>
      <c r="D19" s="422">
        <v>0.54</v>
      </c>
      <c r="E19" s="422">
        <v>0.49</v>
      </c>
      <c r="F19" s="422">
        <v>0.51</v>
      </c>
      <c r="G19" s="422">
        <v>0.52</v>
      </c>
      <c r="H19" s="422">
        <v>0.5</v>
      </c>
      <c r="I19" s="422">
        <v>0.51</v>
      </c>
      <c r="J19" s="422">
        <v>0.56000000000000005</v>
      </c>
      <c r="K19" s="422">
        <v>0.54</v>
      </c>
      <c r="N19" s="625"/>
      <c r="O19" s="35" t="s">
        <v>16</v>
      </c>
      <c r="P19" s="4">
        <v>0.65</v>
      </c>
      <c r="Q19" s="4">
        <v>0.54</v>
      </c>
      <c r="R19" s="4">
        <v>0.49</v>
      </c>
      <c r="S19" s="4">
        <v>0.51</v>
      </c>
      <c r="T19" s="4">
        <v>0.52</v>
      </c>
      <c r="U19" s="4">
        <v>0.54</v>
      </c>
    </row>
    <row r="20" spans="1:21" x14ac:dyDescent="0.25">
      <c r="A20" s="600">
        <v>2017</v>
      </c>
      <c r="B20" s="414" t="s">
        <v>108</v>
      </c>
      <c r="C20" s="423">
        <v>0.65</v>
      </c>
      <c r="D20" s="423">
        <v>0.54</v>
      </c>
      <c r="E20" s="423">
        <v>0.47</v>
      </c>
      <c r="F20" s="423">
        <v>0.48</v>
      </c>
      <c r="G20" s="423">
        <v>0.47</v>
      </c>
      <c r="H20" s="423">
        <v>0.45</v>
      </c>
      <c r="I20" s="423">
        <v>0.42</v>
      </c>
      <c r="J20" s="423">
        <v>0.37</v>
      </c>
      <c r="K20" s="423">
        <v>0.5</v>
      </c>
      <c r="N20" s="600">
        <v>2017</v>
      </c>
      <c r="O20" s="414" t="s">
        <v>108</v>
      </c>
      <c r="P20" s="6">
        <v>0.64530635188308039</v>
      </c>
      <c r="Q20" s="6">
        <v>0.53547854785478544</v>
      </c>
      <c r="R20" s="6">
        <v>0.47477913935594185</v>
      </c>
      <c r="S20" s="6">
        <v>0.47785160575858249</v>
      </c>
      <c r="T20" s="6">
        <v>0.45</v>
      </c>
      <c r="U20" s="6">
        <v>0.5</v>
      </c>
    </row>
    <row r="21" spans="1:21" x14ac:dyDescent="0.25">
      <c r="A21" s="600"/>
      <c r="B21" s="414" t="s">
        <v>109</v>
      </c>
      <c r="C21" s="423">
        <v>0.69</v>
      </c>
      <c r="D21" s="423">
        <v>0.6</v>
      </c>
      <c r="E21" s="423">
        <v>0.54</v>
      </c>
      <c r="F21" s="423">
        <v>0.57999999999999996</v>
      </c>
      <c r="G21" s="423">
        <v>0.56999999999999995</v>
      </c>
      <c r="H21" s="423">
        <v>0.59</v>
      </c>
      <c r="I21" s="423">
        <v>0.61</v>
      </c>
      <c r="J21" s="423">
        <v>0.65</v>
      </c>
      <c r="K21" s="423">
        <v>0.6</v>
      </c>
      <c r="N21" s="600"/>
      <c r="O21" s="414" t="s">
        <v>109</v>
      </c>
      <c r="P21" s="6">
        <v>0.68558282208588961</v>
      </c>
      <c r="Q21" s="6">
        <v>0.60063319764812306</v>
      </c>
      <c r="R21" s="6">
        <v>0.53779697624190059</v>
      </c>
      <c r="S21" s="6">
        <v>0.58296249205340112</v>
      </c>
      <c r="T21" s="6">
        <v>0.59</v>
      </c>
      <c r="U21" s="6">
        <v>0.6</v>
      </c>
    </row>
    <row r="22" spans="1:21" x14ac:dyDescent="0.25">
      <c r="A22" s="600"/>
      <c r="B22" s="414" t="s">
        <v>16</v>
      </c>
      <c r="C22" s="423">
        <v>0.67</v>
      </c>
      <c r="D22" s="423">
        <v>0.56999999999999995</v>
      </c>
      <c r="E22" s="423">
        <v>0.51</v>
      </c>
      <c r="F22" s="423">
        <v>0.53</v>
      </c>
      <c r="G22" s="423">
        <v>0.52</v>
      </c>
      <c r="H22" s="423">
        <v>0.52</v>
      </c>
      <c r="I22" s="423">
        <v>0.52</v>
      </c>
      <c r="J22" s="423">
        <v>0.53</v>
      </c>
      <c r="K22" s="423">
        <v>0.55000000000000004</v>
      </c>
      <c r="N22" s="600"/>
      <c r="O22" s="414" t="s">
        <v>16</v>
      </c>
      <c r="P22" s="6">
        <v>0.66925005698655116</v>
      </c>
      <c r="Q22" s="6">
        <v>0.56655879180151025</v>
      </c>
      <c r="R22" s="6">
        <v>0.50503703703703706</v>
      </c>
      <c r="S22" s="6">
        <v>0.5267830719147677</v>
      </c>
      <c r="T22" s="6">
        <v>0.52</v>
      </c>
      <c r="U22" s="6">
        <v>0.55000000000000004</v>
      </c>
    </row>
    <row r="23" spans="1:21" x14ac:dyDescent="0.25">
      <c r="A23" s="624">
        <v>2018</v>
      </c>
      <c r="B23" s="35" t="s">
        <v>108</v>
      </c>
      <c r="C23" s="422">
        <v>0.64</v>
      </c>
      <c r="D23" s="422">
        <v>0.53</v>
      </c>
      <c r="E23" s="422">
        <v>0.46</v>
      </c>
      <c r="F23" s="422">
        <v>0.46</v>
      </c>
      <c r="G23" s="422">
        <v>0.44</v>
      </c>
      <c r="H23" s="422">
        <v>0.42</v>
      </c>
      <c r="I23" s="422">
        <v>0.39</v>
      </c>
      <c r="J23" s="422">
        <v>0.46</v>
      </c>
      <c r="K23" s="422">
        <v>0.49</v>
      </c>
      <c r="N23" s="624">
        <v>2018</v>
      </c>
      <c r="O23" s="35" t="s">
        <v>108</v>
      </c>
      <c r="P23" s="4">
        <v>0.64</v>
      </c>
      <c r="Q23" s="4">
        <v>0.53</v>
      </c>
      <c r="R23" s="4">
        <v>0.46</v>
      </c>
      <c r="S23" s="4">
        <v>0.46</v>
      </c>
      <c r="T23" s="4">
        <v>0.43</v>
      </c>
      <c r="U23" s="4">
        <v>0.49</v>
      </c>
    </row>
    <row r="24" spans="1:21" x14ac:dyDescent="0.25">
      <c r="A24" s="624"/>
      <c r="B24" s="35" t="s">
        <v>109</v>
      </c>
      <c r="C24" s="422">
        <v>0.7</v>
      </c>
      <c r="D24" s="422">
        <v>0.56999999999999995</v>
      </c>
      <c r="E24" s="422">
        <v>0.52</v>
      </c>
      <c r="F24" s="422">
        <v>0.59</v>
      </c>
      <c r="G24" s="422">
        <v>0.56999999999999995</v>
      </c>
      <c r="H24" s="422">
        <v>0.55000000000000004</v>
      </c>
      <c r="I24" s="422">
        <v>0.66</v>
      </c>
      <c r="J24" s="422">
        <v>0.67</v>
      </c>
      <c r="K24" s="422">
        <v>0.59</v>
      </c>
      <c r="N24" s="624"/>
      <c r="O24" s="35" t="s">
        <v>109</v>
      </c>
      <c r="P24" s="4">
        <v>0.7</v>
      </c>
      <c r="Q24" s="4">
        <v>0.56999999999999995</v>
      </c>
      <c r="R24" s="4">
        <v>0.52</v>
      </c>
      <c r="S24" s="4">
        <v>0.59</v>
      </c>
      <c r="T24" s="4">
        <v>0.59</v>
      </c>
      <c r="U24" s="4">
        <v>0.59</v>
      </c>
    </row>
    <row r="25" spans="1:21" x14ac:dyDescent="0.25">
      <c r="A25" s="624"/>
      <c r="B25" s="35" t="s">
        <v>16</v>
      </c>
      <c r="C25" s="422">
        <v>0.67</v>
      </c>
      <c r="D25" s="422">
        <v>0.55000000000000004</v>
      </c>
      <c r="E25" s="422">
        <v>0.49</v>
      </c>
      <c r="F25" s="422">
        <v>0.52</v>
      </c>
      <c r="G25" s="422">
        <v>0.5</v>
      </c>
      <c r="H25" s="422">
        <v>0.49</v>
      </c>
      <c r="I25" s="422">
        <v>0.54</v>
      </c>
      <c r="J25" s="422">
        <v>0.59</v>
      </c>
      <c r="K25" s="422">
        <v>0.54</v>
      </c>
      <c r="N25" s="625"/>
      <c r="O25" s="35" t="s">
        <v>16</v>
      </c>
      <c r="P25" s="4">
        <v>0.67</v>
      </c>
      <c r="Q25" s="4">
        <v>0.55000000000000004</v>
      </c>
      <c r="R25" s="4">
        <v>0.49</v>
      </c>
      <c r="S25" s="4">
        <v>0.52</v>
      </c>
      <c r="T25" s="4">
        <v>0.51</v>
      </c>
      <c r="U25" s="4">
        <v>0.54</v>
      </c>
    </row>
    <row r="26" spans="1:21" x14ac:dyDescent="0.25">
      <c r="A26" s="602">
        <v>2019</v>
      </c>
      <c r="B26" s="414" t="s">
        <v>108</v>
      </c>
      <c r="C26" s="423">
        <v>0.66</v>
      </c>
      <c r="D26" s="423">
        <v>0.54</v>
      </c>
      <c r="E26" s="423">
        <v>0.47</v>
      </c>
      <c r="F26" s="423">
        <v>0.48</v>
      </c>
      <c r="G26" s="423">
        <v>0.47</v>
      </c>
      <c r="H26" s="423">
        <v>0.42</v>
      </c>
      <c r="I26" s="423">
        <v>0.4</v>
      </c>
      <c r="J26" s="423">
        <v>0.41</v>
      </c>
      <c r="K26" s="423">
        <v>0.51</v>
      </c>
      <c r="N26" s="602">
        <v>2019</v>
      </c>
      <c r="O26" s="496" t="s">
        <v>108</v>
      </c>
      <c r="P26" s="54">
        <v>0.66</v>
      </c>
      <c r="Q26" s="54">
        <v>0.54</v>
      </c>
      <c r="R26" s="54">
        <v>0.47</v>
      </c>
      <c r="S26" s="54">
        <v>0.48</v>
      </c>
      <c r="T26" s="54">
        <v>0.43</v>
      </c>
      <c r="U26" s="54">
        <v>0.51</v>
      </c>
    </row>
    <row r="27" spans="1:21" x14ac:dyDescent="0.25">
      <c r="A27" s="602"/>
      <c r="B27" s="414" t="s">
        <v>109</v>
      </c>
      <c r="C27" s="423">
        <v>0.68</v>
      </c>
      <c r="D27" s="423">
        <v>0.59</v>
      </c>
      <c r="E27" s="423">
        <v>0.54</v>
      </c>
      <c r="F27" s="423">
        <v>0.52</v>
      </c>
      <c r="G27" s="423">
        <v>0.57999999999999996</v>
      </c>
      <c r="H27" s="423">
        <v>0.56000000000000005</v>
      </c>
      <c r="I27" s="423">
        <v>0.61</v>
      </c>
      <c r="J27" s="423">
        <v>0.68</v>
      </c>
      <c r="K27" s="423">
        <v>0.59</v>
      </c>
      <c r="N27" s="602"/>
      <c r="O27" s="496" t="s">
        <v>109</v>
      </c>
      <c r="P27" s="54">
        <v>0.68</v>
      </c>
      <c r="Q27" s="54">
        <v>0.59</v>
      </c>
      <c r="R27" s="54">
        <v>0.54</v>
      </c>
      <c r="S27" s="54">
        <v>0.52</v>
      </c>
      <c r="T27" s="54">
        <v>0.57999999999999996</v>
      </c>
      <c r="U27" s="54">
        <v>0.59</v>
      </c>
    </row>
    <row r="28" spans="1:21" ht="15.75" thickBot="1" x14ac:dyDescent="0.3">
      <c r="A28" s="603"/>
      <c r="B28" s="414" t="s">
        <v>16</v>
      </c>
      <c r="C28" s="423">
        <v>0.67</v>
      </c>
      <c r="D28" s="423">
        <v>0.56000000000000005</v>
      </c>
      <c r="E28" s="423">
        <v>0.51</v>
      </c>
      <c r="F28" s="423">
        <v>0.5</v>
      </c>
      <c r="G28" s="423">
        <v>0.52</v>
      </c>
      <c r="H28" s="423">
        <v>0.49</v>
      </c>
      <c r="I28" s="423">
        <v>0.51</v>
      </c>
      <c r="J28" s="423">
        <v>0.56000000000000005</v>
      </c>
      <c r="K28" s="423">
        <v>0.55000000000000004</v>
      </c>
      <c r="N28" s="603"/>
      <c r="O28" s="454" t="s">
        <v>16</v>
      </c>
      <c r="P28" s="497">
        <v>0.67</v>
      </c>
      <c r="Q28" s="497">
        <v>0.56000000000000005</v>
      </c>
      <c r="R28" s="497">
        <v>0.51</v>
      </c>
      <c r="S28" s="497">
        <v>0.5</v>
      </c>
      <c r="T28" s="497">
        <v>0.51</v>
      </c>
      <c r="U28" s="497">
        <v>0.55000000000000004</v>
      </c>
    </row>
    <row r="29" spans="1:21" x14ac:dyDescent="0.25">
      <c r="A29" s="597" t="s">
        <v>11</v>
      </c>
      <c r="B29" s="416" t="s">
        <v>108</v>
      </c>
      <c r="C29" s="424">
        <v>0.63</v>
      </c>
      <c r="D29" s="424">
        <v>0.54</v>
      </c>
      <c r="E29" s="424">
        <v>0.48</v>
      </c>
      <c r="F29" s="424">
        <v>0.48</v>
      </c>
      <c r="G29" s="424">
        <v>0.45</v>
      </c>
      <c r="H29" s="424">
        <v>0.44</v>
      </c>
      <c r="I29" s="424">
        <v>0.41</v>
      </c>
      <c r="J29" s="424">
        <v>0.4</v>
      </c>
      <c r="K29" s="424">
        <v>0.5</v>
      </c>
      <c r="N29" s="597" t="s">
        <v>11</v>
      </c>
      <c r="O29" s="425" t="s">
        <v>108</v>
      </c>
      <c r="P29" s="491">
        <v>0.63</v>
      </c>
      <c r="Q29" s="491">
        <v>0.54</v>
      </c>
      <c r="R29" s="491">
        <v>0.48</v>
      </c>
      <c r="S29" s="491">
        <v>0.48</v>
      </c>
      <c r="T29" s="492">
        <v>0.44</v>
      </c>
      <c r="U29" s="492">
        <v>0.5</v>
      </c>
    </row>
    <row r="30" spans="1:21" x14ac:dyDescent="0.25">
      <c r="A30" s="597"/>
      <c r="B30" s="425" t="s">
        <v>109</v>
      </c>
      <c r="C30" s="426">
        <v>0.68</v>
      </c>
      <c r="D30" s="426">
        <v>0.59</v>
      </c>
      <c r="E30" s="426">
        <v>0.55000000000000004</v>
      </c>
      <c r="F30" s="426">
        <v>0.56999999999999995</v>
      </c>
      <c r="G30" s="426">
        <v>0.6</v>
      </c>
      <c r="H30" s="426">
        <v>0.61</v>
      </c>
      <c r="I30" s="426">
        <v>0.65</v>
      </c>
      <c r="J30" s="426">
        <v>0.67</v>
      </c>
      <c r="K30" s="426">
        <v>0.61</v>
      </c>
      <c r="N30" s="597"/>
      <c r="O30" s="425" t="s">
        <v>109</v>
      </c>
      <c r="P30" s="108">
        <v>0.68</v>
      </c>
      <c r="Q30" s="108">
        <v>0.59</v>
      </c>
      <c r="R30" s="108">
        <v>0.55000000000000004</v>
      </c>
      <c r="S30" s="108">
        <v>0.56999999999999995</v>
      </c>
      <c r="T30" s="493">
        <v>0.62</v>
      </c>
      <c r="U30" s="493">
        <v>0.61</v>
      </c>
    </row>
    <row r="31" spans="1:21" ht="15.75" thickBot="1" x14ac:dyDescent="0.3">
      <c r="A31" s="598"/>
      <c r="B31" s="420" t="s">
        <v>16</v>
      </c>
      <c r="C31" s="427">
        <v>0.66</v>
      </c>
      <c r="D31" s="427">
        <v>0.56000000000000005</v>
      </c>
      <c r="E31" s="427">
        <v>0.51</v>
      </c>
      <c r="F31" s="427">
        <v>0.52</v>
      </c>
      <c r="G31" s="427">
        <v>0.52</v>
      </c>
      <c r="H31" s="427">
        <v>0.52</v>
      </c>
      <c r="I31" s="427">
        <v>0.54</v>
      </c>
      <c r="J31" s="427">
        <v>0.56999999999999995</v>
      </c>
      <c r="K31" s="427">
        <v>0.55000000000000004</v>
      </c>
      <c r="N31" s="598"/>
      <c r="O31" s="438" t="s">
        <v>16</v>
      </c>
      <c r="P31" s="494">
        <v>0.66</v>
      </c>
      <c r="Q31" s="494">
        <v>0.56000000000000005</v>
      </c>
      <c r="R31" s="494">
        <v>0.51</v>
      </c>
      <c r="S31" s="494">
        <v>0.52</v>
      </c>
      <c r="T31" s="495">
        <v>0.53</v>
      </c>
      <c r="U31" s="495">
        <v>0.55000000000000004</v>
      </c>
    </row>
    <row r="32" spans="1:21" ht="14.45" customHeight="1" x14ac:dyDescent="0.25">
      <c r="A32" s="597" t="s">
        <v>156</v>
      </c>
      <c r="B32" s="416" t="s">
        <v>108</v>
      </c>
      <c r="C32" s="424">
        <v>0.64</v>
      </c>
      <c r="D32" s="424">
        <v>0.54</v>
      </c>
      <c r="E32" s="424">
        <v>0.48</v>
      </c>
      <c r="F32" s="424">
        <v>0.48</v>
      </c>
      <c r="G32" s="424">
        <v>0.46</v>
      </c>
      <c r="H32" s="424">
        <v>0.44</v>
      </c>
      <c r="I32" s="424">
        <v>0.41</v>
      </c>
      <c r="J32" s="424">
        <v>0.41</v>
      </c>
      <c r="K32" s="424">
        <v>0.51</v>
      </c>
      <c r="N32" s="597" t="s">
        <v>156</v>
      </c>
      <c r="O32" s="425" t="s">
        <v>108</v>
      </c>
      <c r="P32" s="491">
        <v>0.63976883561643838</v>
      </c>
      <c r="Q32" s="491">
        <v>0.53938327467739233</v>
      </c>
      <c r="R32" s="491">
        <v>0.4835138814893743</v>
      </c>
      <c r="S32" s="491">
        <v>0.47708703374777978</v>
      </c>
      <c r="T32" s="492">
        <v>0.44</v>
      </c>
      <c r="U32" s="492">
        <v>0.51</v>
      </c>
    </row>
    <row r="33" spans="1:21" x14ac:dyDescent="0.25">
      <c r="A33" s="597"/>
      <c r="B33" s="425" t="s">
        <v>109</v>
      </c>
      <c r="C33" s="426">
        <v>0.68</v>
      </c>
      <c r="D33" s="426">
        <v>0.59</v>
      </c>
      <c r="E33" s="426">
        <v>0.55000000000000004</v>
      </c>
      <c r="F33" s="426">
        <v>0.56999999999999995</v>
      </c>
      <c r="G33" s="426">
        <v>0.6</v>
      </c>
      <c r="H33" s="426">
        <v>0.61</v>
      </c>
      <c r="I33" s="426">
        <v>0.65</v>
      </c>
      <c r="J33" s="426">
        <v>0.67</v>
      </c>
      <c r="K33" s="426">
        <v>0.6</v>
      </c>
      <c r="N33" s="597"/>
      <c r="O33" s="425" t="s">
        <v>109</v>
      </c>
      <c r="P33" s="108">
        <v>0.68494050660632166</v>
      </c>
      <c r="Q33" s="108">
        <v>0.58890640942398664</v>
      </c>
      <c r="R33" s="108">
        <v>0.54831837841327224</v>
      </c>
      <c r="S33" s="108">
        <v>0.5714285714285714</v>
      </c>
      <c r="T33" s="493">
        <v>0.62</v>
      </c>
      <c r="U33" s="493">
        <v>0.6</v>
      </c>
    </row>
    <row r="34" spans="1:21" ht="15.75" thickBot="1" x14ac:dyDescent="0.3">
      <c r="A34" s="598"/>
      <c r="B34" s="420" t="s">
        <v>16</v>
      </c>
      <c r="C34" s="427">
        <v>0.67</v>
      </c>
      <c r="D34" s="427">
        <v>0.56000000000000005</v>
      </c>
      <c r="E34" s="427">
        <v>0.51</v>
      </c>
      <c r="F34" s="427">
        <v>0.52</v>
      </c>
      <c r="G34" s="427">
        <v>0.52</v>
      </c>
      <c r="H34" s="427">
        <v>0.52</v>
      </c>
      <c r="I34" s="427">
        <v>0.54</v>
      </c>
      <c r="J34" s="427">
        <v>0.56999999999999995</v>
      </c>
      <c r="K34" s="427">
        <v>0.56000000000000005</v>
      </c>
      <c r="N34" s="598"/>
      <c r="O34" s="438" t="s">
        <v>16</v>
      </c>
      <c r="P34" s="494">
        <v>0.66662326953955653</v>
      </c>
      <c r="Q34" s="494">
        <v>0.56288795949812898</v>
      </c>
      <c r="R34" s="494">
        <v>0.51451333992094861</v>
      </c>
      <c r="S34" s="494">
        <v>0.52003096574414553</v>
      </c>
      <c r="T34" s="495">
        <v>0.53</v>
      </c>
      <c r="U34" s="495">
        <v>0.56000000000000005</v>
      </c>
    </row>
    <row r="35" spans="1:21" ht="14.45" customHeight="1" x14ac:dyDescent="0.25">
      <c r="A35" s="597" t="s">
        <v>218</v>
      </c>
      <c r="B35" s="416" t="s">
        <v>108</v>
      </c>
      <c r="C35" s="424">
        <v>0.64</v>
      </c>
      <c r="D35" s="424">
        <v>0.53</v>
      </c>
      <c r="E35" s="424">
        <v>0.48</v>
      </c>
      <c r="F35" s="424">
        <v>0.47</v>
      </c>
      <c r="G35" s="424">
        <v>0.45</v>
      </c>
      <c r="H35" s="424">
        <v>0.44</v>
      </c>
      <c r="I35" s="424">
        <v>0.41</v>
      </c>
      <c r="J35" s="424">
        <v>0.43</v>
      </c>
      <c r="K35" s="424">
        <v>0.5</v>
      </c>
      <c r="N35" s="597" t="s">
        <v>218</v>
      </c>
      <c r="O35" s="425" t="s">
        <v>108</v>
      </c>
      <c r="P35" s="491">
        <v>0.64</v>
      </c>
      <c r="Q35" s="491">
        <v>0.53</v>
      </c>
      <c r="R35" s="491">
        <v>0.48</v>
      </c>
      <c r="S35" s="491">
        <v>0.47</v>
      </c>
      <c r="T35" s="492">
        <v>0.44</v>
      </c>
      <c r="U35" s="492">
        <v>0.5</v>
      </c>
    </row>
    <row r="36" spans="1:21" x14ac:dyDescent="0.25">
      <c r="A36" s="597"/>
      <c r="B36" s="425" t="s">
        <v>109</v>
      </c>
      <c r="C36" s="426">
        <v>0.68</v>
      </c>
      <c r="D36" s="426">
        <v>0.57999999999999996</v>
      </c>
      <c r="E36" s="426">
        <v>0.54</v>
      </c>
      <c r="F36" s="426">
        <v>0.56999999999999995</v>
      </c>
      <c r="G36" s="426">
        <v>0.59</v>
      </c>
      <c r="H36" s="426">
        <v>0.59</v>
      </c>
      <c r="I36" s="426">
        <v>0.64</v>
      </c>
      <c r="J36" s="426">
        <v>0.67</v>
      </c>
      <c r="K36" s="426">
        <v>0.6</v>
      </c>
      <c r="N36" s="597"/>
      <c r="O36" s="425" t="s">
        <v>109</v>
      </c>
      <c r="P36" s="108">
        <v>0.68</v>
      </c>
      <c r="Q36" s="108">
        <v>0.57999999999999996</v>
      </c>
      <c r="R36" s="108">
        <v>0.54</v>
      </c>
      <c r="S36" s="108">
        <v>0.56999999999999995</v>
      </c>
      <c r="T36" s="493">
        <v>0.61</v>
      </c>
      <c r="U36" s="493">
        <v>0.6</v>
      </c>
    </row>
    <row r="37" spans="1:21" ht="15.75" thickBot="1" x14ac:dyDescent="0.3">
      <c r="A37" s="598"/>
      <c r="B37" s="420" t="s">
        <v>16</v>
      </c>
      <c r="C37" s="427">
        <v>0.67</v>
      </c>
      <c r="D37" s="427">
        <v>0.56000000000000005</v>
      </c>
      <c r="E37" s="427">
        <v>0.51</v>
      </c>
      <c r="F37" s="427">
        <v>0.52</v>
      </c>
      <c r="G37" s="427">
        <v>0.52</v>
      </c>
      <c r="H37" s="427">
        <v>0.51</v>
      </c>
      <c r="I37" s="427">
        <v>0.54</v>
      </c>
      <c r="J37" s="427">
        <v>0.56999999999999995</v>
      </c>
      <c r="K37" s="427">
        <v>0.55000000000000004</v>
      </c>
      <c r="N37" s="598"/>
      <c r="O37" s="438" t="s">
        <v>16</v>
      </c>
      <c r="P37" s="494">
        <v>0.67</v>
      </c>
      <c r="Q37" s="494">
        <v>0.56000000000000005</v>
      </c>
      <c r="R37" s="494">
        <v>0.51</v>
      </c>
      <c r="S37" s="494">
        <v>0.52</v>
      </c>
      <c r="T37" s="495">
        <v>0.52</v>
      </c>
      <c r="U37" s="495">
        <v>0.55000000000000004</v>
      </c>
    </row>
    <row r="38" spans="1:21" ht="14.45" customHeight="1" x14ac:dyDescent="0.25">
      <c r="A38" s="597" t="s">
        <v>251</v>
      </c>
      <c r="B38" s="416" t="s">
        <v>108</v>
      </c>
      <c r="C38" s="424">
        <v>0.64</v>
      </c>
      <c r="D38" s="424">
        <v>0.53</v>
      </c>
      <c r="E38" s="424">
        <v>0.47</v>
      </c>
      <c r="F38" s="424">
        <v>0.48</v>
      </c>
      <c r="G38" s="424">
        <v>0.45</v>
      </c>
      <c r="H38" s="424">
        <v>0.44</v>
      </c>
      <c r="I38" s="424">
        <v>0.4</v>
      </c>
      <c r="J38" s="424">
        <v>0.42</v>
      </c>
      <c r="K38" s="424">
        <v>0.5</v>
      </c>
      <c r="N38" s="597" t="s">
        <v>251</v>
      </c>
      <c r="O38" s="425" t="s">
        <v>108</v>
      </c>
      <c r="P38" s="491">
        <v>0.64</v>
      </c>
      <c r="Q38" s="491">
        <v>0.53</v>
      </c>
      <c r="R38" s="491">
        <v>0.47</v>
      </c>
      <c r="S38" s="491">
        <v>0.48</v>
      </c>
      <c r="T38" s="492">
        <v>0.44</v>
      </c>
      <c r="U38" s="492">
        <v>0.5</v>
      </c>
    </row>
    <row r="39" spans="1:21" x14ac:dyDescent="0.25">
      <c r="A39" s="597"/>
      <c r="B39" s="425" t="s">
        <v>109</v>
      </c>
      <c r="C39" s="426">
        <v>0.69</v>
      </c>
      <c r="D39" s="426">
        <v>0.57999999999999996</v>
      </c>
      <c r="E39" s="426">
        <v>0.54</v>
      </c>
      <c r="F39" s="426">
        <v>0.56000000000000005</v>
      </c>
      <c r="G39" s="426">
        <v>0.59</v>
      </c>
      <c r="H39" s="426">
        <v>0.57999999999999996</v>
      </c>
      <c r="I39" s="426">
        <v>0.63</v>
      </c>
      <c r="J39" s="426">
        <v>0.67</v>
      </c>
      <c r="K39" s="426">
        <v>0.59</v>
      </c>
      <c r="N39" s="597"/>
      <c r="O39" s="425" t="s">
        <v>109</v>
      </c>
      <c r="P39" s="108">
        <v>0.69</v>
      </c>
      <c r="Q39" s="108">
        <v>0.57999999999999996</v>
      </c>
      <c r="R39" s="108">
        <v>0.54</v>
      </c>
      <c r="S39" s="108">
        <v>0.56000000000000005</v>
      </c>
      <c r="T39" s="493">
        <v>0.6</v>
      </c>
      <c r="U39" s="493">
        <v>0.59</v>
      </c>
    </row>
    <row r="40" spans="1:21" ht="15.75" thickBot="1" x14ac:dyDescent="0.3">
      <c r="A40" s="598"/>
      <c r="B40" s="420" t="s">
        <v>16</v>
      </c>
      <c r="C40" s="427">
        <v>0.67</v>
      </c>
      <c r="D40" s="427">
        <v>0.56000000000000005</v>
      </c>
      <c r="E40" s="427">
        <v>0.5</v>
      </c>
      <c r="F40" s="427">
        <v>0.52</v>
      </c>
      <c r="G40" s="427">
        <v>0.52</v>
      </c>
      <c r="H40" s="427">
        <v>0.51</v>
      </c>
      <c r="I40" s="427">
        <v>0.52</v>
      </c>
      <c r="J40" s="427">
        <v>0.56999999999999995</v>
      </c>
      <c r="K40" s="427">
        <v>0.55000000000000004</v>
      </c>
      <c r="N40" s="598"/>
      <c r="O40" s="438" t="s">
        <v>16</v>
      </c>
      <c r="P40" s="494">
        <v>0.67</v>
      </c>
      <c r="Q40" s="494">
        <v>0.56000000000000005</v>
      </c>
      <c r="R40" s="494">
        <v>0.5</v>
      </c>
      <c r="S40" s="494">
        <v>0.52</v>
      </c>
      <c r="T40" s="495">
        <v>0.52</v>
      </c>
      <c r="U40" s="495">
        <v>0.55000000000000004</v>
      </c>
    </row>
    <row r="41" spans="1:21" x14ac:dyDescent="0.25">
      <c r="A41" s="405" t="s">
        <v>301</v>
      </c>
    </row>
    <row r="42" spans="1:21" x14ac:dyDescent="0.25">
      <c r="A42" s="405" t="s">
        <v>302</v>
      </c>
    </row>
    <row r="43" spans="1:21" x14ac:dyDescent="0.25">
      <c r="A43" s="405" t="s">
        <v>303</v>
      </c>
    </row>
    <row r="44" spans="1:21" x14ac:dyDescent="0.25">
      <c r="A44" s="405" t="s">
        <v>304</v>
      </c>
    </row>
    <row r="45" spans="1:21" x14ac:dyDescent="0.25">
      <c r="A45" s="405" t="s">
        <v>305</v>
      </c>
    </row>
    <row r="46" spans="1:21" x14ac:dyDescent="0.25">
      <c r="A46" s="405" t="s">
        <v>306</v>
      </c>
    </row>
    <row r="48" spans="1:21" x14ac:dyDescent="0.25">
      <c r="A48" s="485" t="s">
        <v>88</v>
      </c>
    </row>
    <row r="50" spans="1:11" x14ac:dyDescent="0.25">
      <c r="A50" s="1" t="s">
        <v>358</v>
      </c>
    </row>
    <row r="51" spans="1:11" ht="15.75" thickBot="1" x14ac:dyDescent="0.3"/>
    <row r="52" spans="1:11" x14ac:dyDescent="0.25">
      <c r="A52" s="612" t="s">
        <v>9</v>
      </c>
      <c r="B52" s="612" t="s">
        <v>110</v>
      </c>
      <c r="C52" s="612" t="s">
        <v>1</v>
      </c>
      <c r="D52" s="612"/>
      <c r="E52" s="612"/>
      <c r="F52" s="612"/>
      <c r="G52" s="612"/>
      <c r="H52" s="612"/>
      <c r="I52" s="612"/>
      <c r="J52" s="612"/>
      <c r="K52" s="612" t="s">
        <v>289</v>
      </c>
    </row>
    <row r="53" spans="1:11" ht="15.75" thickBot="1" x14ac:dyDescent="0.3">
      <c r="A53" s="613"/>
      <c r="B53" s="613"/>
      <c r="C53" s="396">
        <v>17</v>
      </c>
      <c r="D53" s="396">
        <v>17.5</v>
      </c>
      <c r="E53" s="396" t="s">
        <v>294</v>
      </c>
      <c r="F53" s="396" t="s">
        <v>295</v>
      </c>
      <c r="G53" s="396" t="s">
        <v>296</v>
      </c>
      <c r="H53" s="396" t="s">
        <v>297</v>
      </c>
      <c r="I53" s="396" t="s">
        <v>298</v>
      </c>
      <c r="J53" s="396" t="s">
        <v>83</v>
      </c>
      <c r="K53" s="613"/>
    </row>
    <row r="54" spans="1:11" x14ac:dyDescent="0.25">
      <c r="A54" s="628">
        <v>2012</v>
      </c>
      <c r="B54" s="498" t="s">
        <v>108</v>
      </c>
      <c r="C54" s="4" t="s">
        <v>354</v>
      </c>
      <c r="D54" s="4" t="s">
        <v>354</v>
      </c>
      <c r="E54" s="4">
        <v>0.83333333333333337</v>
      </c>
      <c r="F54" s="4">
        <v>0.66666666666666663</v>
      </c>
      <c r="G54" s="4">
        <v>0.7142857142857143</v>
      </c>
      <c r="H54" s="4">
        <v>0.72916666666666663</v>
      </c>
      <c r="I54" s="4">
        <v>0.70731707317073167</v>
      </c>
      <c r="J54" s="4">
        <v>0.7142857142857143</v>
      </c>
      <c r="K54" s="4">
        <v>0.72289156626506024</v>
      </c>
    </row>
    <row r="55" spans="1:11" x14ac:dyDescent="0.25">
      <c r="A55" s="629"/>
      <c r="B55" s="498" t="s">
        <v>109</v>
      </c>
      <c r="C55" s="4">
        <v>0.66666666666666663</v>
      </c>
      <c r="D55" s="4">
        <v>0.65384615384615385</v>
      </c>
      <c r="E55" s="4">
        <v>0.65517241379310343</v>
      </c>
      <c r="F55" s="4">
        <v>0.76683937823834192</v>
      </c>
      <c r="G55" s="4">
        <v>0.83771929824561409</v>
      </c>
      <c r="H55" s="4">
        <v>0.7931034482758621</v>
      </c>
      <c r="I55" s="4">
        <v>0.76271186440677963</v>
      </c>
      <c r="J55" s="4">
        <v>0.67567567567567566</v>
      </c>
      <c r="K55" s="4">
        <v>0.76174496644295298</v>
      </c>
    </row>
    <row r="56" spans="1:11" x14ac:dyDescent="0.25">
      <c r="A56" s="629"/>
      <c r="B56" s="498" t="s">
        <v>16</v>
      </c>
      <c r="C56" s="4">
        <v>0.68181818181818177</v>
      </c>
      <c r="D56" s="4">
        <v>0.66666666666666663</v>
      </c>
      <c r="E56" s="4">
        <v>0.671875</v>
      </c>
      <c r="F56" s="4">
        <v>0.7570093457943925</v>
      </c>
      <c r="G56" s="4">
        <v>0.82421875</v>
      </c>
      <c r="H56" s="4">
        <v>0.78317152103559873</v>
      </c>
      <c r="I56" s="4">
        <v>0.75451263537906132</v>
      </c>
      <c r="J56" s="4">
        <v>0.68</v>
      </c>
      <c r="K56" s="4">
        <v>0.75699558173784975</v>
      </c>
    </row>
    <row r="57" spans="1:11" x14ac:dyDescent="0.25">
      <c r="A57" s="616">
        <v>2013</v>
      </c>
      <c r="B57" s="400" t="s">
        <v>108</v>
      </c>
      <c r="C57" s="6" t="s">
        <v>354</v>
      </c>
      <c r="D57" s="6" t="s">
        <v>354</v>
      </c>
      <c r="E57" s="6" t="s">
        <v>354</v>
      </c>
      <c r="F57" s="6" t="s">
        <v>354</v>
      </c>
      <c r="G57" s="6">
        <v>0.84615384615384615</v>
      </c>
      <c r="H57" s="6">
        <v>0.84210526315789469</v>
      </c>
      <c r="I57" s="6">
        <v>0.6</v>
      </c>
      <c r="J57" s="6" t="s">
        <v>354</v>
      </c>
      <c r="K57" s="6">
        <v>0.75</v>
      </c>
    </row>
    <row r="58" spans="1:11" x14ac:dyDescent="0.25">
      <c r="A58" s="616"/>
      <c r="B58" s="400" t="s">
        <v>109</v>
      </c>
      <c r="C58" s="6" t="s">
        <v>354</v>
      </c>
      <c r="D58" s="6">
        <v>0.72727272727272729</v>
      </c>
      <c r="E58" s="6">
        <v>0.6</v>
      </c>
      <c r="F58" s="6">
        <v>0.84444444444444444</v>
      </c>
      <c r="G58" s="6">
        <v>0.80536912751677847</v>
      </c>
      <c r="H58" s="6">
        <v>0.76506024096385539</v>
      </c>
      <c r="I58" s="6">
        <v>0.80152671755725191</v>
      </c>
      <c r="J58" s="6">
        <v>0.75510204081632648</v>
      </c>
      <c r="K58" s="6">
        <v>0.78139534883720929</v>
      </c>
    </row>
    <row r="59" spans="1:11" x14ac:dyDescent="0.25">
      <c r="A59" s="616"/>
      <c r="B59" s="400" t="s">
        <v>16</v>
      </c>
      <c r="C59" s="6">
        <v>0.81818181818181823</v>
      </c>
      <c r="D59" s="6">
        <v>0.75</v>
      </c>
      <c r="E59" s="6">
        <v>0.59523809523809523</v>
      </c>
      <c r="F59" s="6">
        <v>0.84946236559139787</v>
      </c>
      <c r="G59" s="6">
        <v>0.80864197530864201</v>
      </c>
      <c r="H59" s="6">
        <v>0.77297297297297296</v>
      </c>
      <c r="I59" s="6">
        <v>0.78723404255319152</v>
      </c>
      <c r="J59" s="6">
        <v>0.70909090909090911</v>
      </c>
      <c r="K59" s="6">
        <v>0.77888730385164051</v>
      </c>
    </row>
    <row r="60" spans="1:11" x14ac:dyDescent="0.25">
      <c r="A60" s="629">
        <v>2014</v>
      </c>
      <c r="B60" s="498" t="s">
        <v>108</v>
      </c>
      <c r="C60" s="4" t="s">
        <v>354</v>
      </c>
      <c r="D60" s="4" t="s">
        <v>354</v>
      </c>
      <c r="E60" s="4" t="s">
        <v>354</v>
      </c>
      <c r="F60" s="4" t="s">
        <v>354</v>
      </c>
      <c r="G60" s="4">
        <v>0.75</v>
      </c>
      <c r="H60" s="4">
        <v>0.58823529411764708</v>
      </c>
      <c r="I60" s="4">
        <v>0.875</v>
      </c>
      <c r="J60" s="4" t="s">
        <v>354</v>
      </c>
      <c r="K60" s="4">
        <v>0.75862068965517238</v>
      </c>
    </row>
    <row r="61" spans="1:11" x14ac:dyDescent="0.25">
      <c r="A61" s="629"/>
      <c r="B61" s="498" t="s">
        <v>109</v>
      </c>
      <c r="C61" s="4" t="s">
        <v>354</v>
      </c>
      <c r="D61" s="4" t="s">
        <v>354</v>
      </c>
      <c r="E61" s="4">
        <v>0.7</v>
      </c>
      <c r="F61" s="4">
        <v>0.75238095238095237</v>
      </c>
      <c r="G61" s="4">
        <v>0.81437125748502992</v>
      </c>
      <c r="H61" s="4">
        <v>0.82938388625592419</v>
      </c>
      <c r="I61" s="4">
        <v>0.81481481481481477</v>
      </c>
      <c r="J61" s="4">
        <v>0.70731707317073167</v>
      </c>
      <c r="K61" s="4">
        <v>0.79108280254777075</v>
      </c>
    </row>
    <row r="62" spans="1:11" x14ac:dyDescent="0.25">
      <c r="A62" s="629"/>
      <c r="B62" s="498" t="s">
        <v>16</v>
      </c>
      <c r="C62" s="4" t="s">
        <v>354</v>
      </c>
      <c r="D62" s="4" t="s">
        <v>354</v>
      </c>
      <c r="E62" s="4">
        <v>0.69230769230769229</v>
      </c>
      <c r="F62" s="4">
        <v>0.76363636363636367</v>
      </c>
      <c r="G62" s="4">
        <v>0.81005586592178769</v>
      </c>
      <c r="H62" s="4">
        <v>0.81140350877192979</v>
      </c>
      <c r="I62" s="4">
        <v>0.8202247191011236</v>
      </c>
      <c r="J62" s="4">
        <v>0.71264367816091956</v>
      </c>
      <c r="K62" s="4">
        <v>0.78884934756820879</v>
      </c>
    </row>
    <row r="63" spans="1:11" x14ac:dyDescent="0.25">
      <c r="A63" s="616">
        <v>2015</v>
      </c>
      <c r="B63" s="400" t="s">
        <v>108</v>
      </c>
      <c r="C63" s="6" t="s">
        <v>354</v>
      </c>
      <c r="D63" s="6" t="s">
        <v>354</v>
      </c>
      <c r="E63" s="6" t="s">
        <v>354</v>
      </c>
      <c r="F63" s="6">
        <v>0.8</v>
      </c>
      <c r="G63" s="6">
        <v>0.8125</v>
      </c>
      <c r="H63" s="6">
        <v>0.68421052631578949</v>
      </c>
      <c r="I63" s="6">
        <v>0.90909090909090906</v>
      </c>
      <c r="J63" s="6" t="s">
        <v>354</v>
      </c>
      <c r="K63" s="6">
        <v>0.81081081081081086</v>
      </c>
    </row>
    <row r="64" spans="1:11" x14ac:dyDescent="0.25">
      <c r="A64" s="616"/>
      <c r="B64" s="400" t="s">
        <v>109</v>
      </c>
      <c r="C64" s="6" t="s">
        <v>354</v>
      </c>
      <c r="D64" s="6" t="s">
        <v>354</v>
      </c>
      <c r="E64" s="6">
        <v>0.82258064516129037</v>
      </c>
      <c r="F64" s="6">
        <v>0.77235772357723576</v>
      </c>
      <c r="G64" s="6">
        <v>0.84834123222748814</v>
      </c>
      <c r="H64" s="6">
        <v>0.75510204081632648</v>
      </c>
      <c r="I64" s="6">
        <v>0.80821917808219179</v>
      </c>
      <c r="J64" s="6">
        <v>0.71578947368421053</v>
      </c>
      <c r="K64" s="6">
        <v>0.79030439684329201</v>
      </c>
    </row>
    <row r="65" spans="1:11" x14ac:dyDescent="0.25">
      <c r="A65" s="616"/>
      <c r="B65" s="400" t="s">
        <v>16</v>
      </c>
      <c r="C65" s="6" t="s">
        <v>354</v>
      </c>
      <c r="D65" s="6" t="s">
        <v>354</v>
      </c>
      <c r="E65" s="6">
        <v>0.83076923076923082</v>
      </c>
      <c r="F65" s="6">
        <v>0.77443609022556392</v>
      </c>
      <c r="G65" s="6">
        <v>0.8458149779735683</v>
      </c>
      <c r="H65" s="6">
        <v>0.75</v>
      </c>
      <c r="I65" s="6">
        <v>0.8214285714285714</v>
      </c>
      <c r="J65" s="6">
        <v>0.7142857142857143</v>
      </c>
      <c r="K65" s="6">
        <v>0.79188345473465138</v>
      </c>
    </row>
    <row r="66" spans="1:11" x14ac:dyDescent="0.25">
      <c r="A66" s="629">
        <v>2016</v>
      </c>
      <c r="B66" s="498" t="s">
        <v>108</v>
      </c>
      <c r="C66" s="4" t="s">
        <v>354</v>
      </c>
      <c r="D66" s="4" t="s">
        <v>354</v>
      </c>
      <c r="E66" s="4" t="s">
        <v>354</v>
      </c>
      <c r="F66" s="4" t="s">
        <v>354</v>
      </c>
      <c r="G66" s="4">
        <v>0.8</v>
      </c>
      <c r="H66" s="4">
        <v>0.6</v>
      </c>
      <c r="I66" s="4">
        <v>0.72727272727272729</v>
      </c>
      <c r="J66" s="4" t="s">
        <v>354</v>
      </c>
      <c r="K66" s="4">
        <v>0.68518518518518523</v>
      </c>
    </row>
    <row r="67" spans="1:11" x14ac:dyDescent="0.25">
      <c r="A67" s="629"/>
      <c r="B67" s="498" t="s">
        <v>109</v>
      </c>
      <c r="C67" s="4" t="s">
        <v>354</v>
      </c>
      <c r="D67" s="4" t="s">
        <v>354</v>
      </c>
      <c r="E67" s="4">
        <v>0.72972972972972971</v>
      </c>
      <c r="F67" s="4">
        <v>0.85606060606060608</v>
      </c>
      <c r="G67" s="4">
        <v>0.82125603864734298</v>
      </c>
      <c r="H67" s="4">
        <v>0.81273408239700373</v>
      </c>
      <c r="I67" s="4">
        <v>0.72839506172839508</v>
      </c>
      <c r="J67" s="4">
        <v>0.77777777777777779</v>
      </c>
      <c r="K67" s="4">
        <v>0.79934924078091107</v>
      </c>
    </row>
    <row r="68" spans="1:11" x14ac:dyDescent="0.25">
      <c r="A68" s="630"/>
      <c r="B68" s="498" t="s">
        <v>16</v>
      </c>
      <c r="C68" s="4" t="s">
        <v>354</v>
      </c>
      <c r="D68" s="4" t="s">
        <v>354</v>
      </c>
      <c r="E68" s="4">
        <v>0.73684210526315785</v>
      </c>
      <c r="F68" s="4">
        <v>0.84671532846715325</v>
      </c>
      <c r="G68" s="4">
        <v>0.82027649769585254</v>
      </c>
      <c r="H68" s="4">
        <v>0.79790940766550522</v>
      </c>
      <c r="I68" s="4">
        <v>0.72832369942196529</v>
      </c>
      <c r="J68" s="4">
        <v>0.77192982456140347</v>
      </c>
      <c r="K68" s="4">
        <v>0.79303278688524592</v>
      </c>
    </row>
    <row r="69" spans="1:11" x14ac:dyDescent="0.25">
      <c r="A69" s="616">
        <v>2017</v>
      </c>
      <c r="B69" s="400" t="s">
        <v>108</v>
      </c>
      <c r="C69" s="6" t="s">
        <v>354</v>
      </c>
      <c r="D69" s="6" t="s">
        <v>354</v>
      </c>
      <c r="E69" s="6" t="s">
        <v>354</v>
      </c>
      <c r="F69" s="6">
        <v>0.69230769230769229</v>
      </c>
      <c r="G69" s="6">
        <v>0.6470588235294118</v>
      </c>
      <c r="H69" s="6">
        <v>0.91666666666666663</v>
      </c>
      <c r="I69" s="6">
        <v>0.76470588235294112</v>
      </c>
      <c r="J69" s="6" t="s">
        <v>354</v>
      </c>
      <c r="K69" s="6">
        <v>0.73611111111111116</v>
      </c>
    </row>
    <row r="70" spans="1:11" x14ac:dyDescent="0.25">
      <c r="A70" s="616"/>
      <c r="B70" s="400" t="s">
        <v>109</v>
      </c>
      <c r="C70" s="6" t="s">
        <v>354</v>
      </c>
      <c r="D70" s="6" t="s">
        <v>354</v>
      </c>
      <c r="E70" s="6">
        <v>0.75438596491228072</v>
      </c>
      <c r="F70" s="6">
        <v>0.83458646616541354</v>
      </c>
      <c r="G70" s="6">
        <v>0.81333333333333335</v>
      </c>
      <c r="H70" s="6">
        <v>0.81818181818181823</v>
      </c>
      <c r="I70" s="6">
        <v>0.78048780487804881</v>
      </c>
      <c r="J70" s="6">
        <v>0.76335877862595425</v>
      </c>
      <c r="K70" s="6">
        <v>0.8022774327122153</v>
      </c>
    </row>
    <row r="71" spans="1:11" x14ac:dyDescent="0.25">
      <c r="A71" s="616"/>
      <c r="B71" s="400" t="s">
        <v>16</v>
      </c>
      <c r="C71" s="6" t="s">
        <v>354</v>
      </c>
      <c r="D71" s="6" t="s">
        <v>354</v>
      </c>
      <c r="E71" s="6">
        <v>0.77419354838709675</v>
      </c>
      <c r="F71" s="6">
        <v>0.82191780821917804</v>
      </c>
      <c r="G71" s="6">
        <v>0.80165289256198347</v>
      </c>
      <c r="H71" s="6">
        <v>0.8226415094339623</v>
      </c>
      <c r="I71" s="6">
        <v>0.77900552486187846</v>
      </c>
      <c r="J71" s="6">
        <v>0.75362318840579712</v>
      </c>
      <c r="K71" s="6">
        <v>0.79768786127167635</v>
      </c>
    </row>
    <row r="72" spans="1:11" x14ac:dyDescent="0.25">
      <c r="A72" s="629">
        <v>2018</v>
      </c>
      <c r="B72" s="498" t="s">
        <v>108</v>
      </c>
      <c r="C72" s="4" t="s">
        <v>354</v>
      </c>
      <c r="D72" s="4" t="s">
        <v>354</v>
      </c>
      <c r="E72" s="4" t="s">
        <v>354</v>
      </c>
      <c r="F72" s="4">
        <v>0.7857142857142857</v>
      </c>
      <c r="G72" s="4">
        <v>0.82608695652173914</v>
      </c>
      <c r="H72" s="4">
        <v>0.75</v>
      </c>
      <c r="I72" s="4">
        <v>0.81818181818181823</v>
      </c>
      <c r="J72" s="4" t="s">
        <v>354</v>
      </c>
      <c r="K72" s="4">
        <v>0.78350515463917525</v>
      </c>
    </row>
    <row r="73" spans="1:11" x14ac:dyDescent="0.25">
      <c r="A73" s="629"/>
      <c r="B73" s="498" t="s">
        <v>109</v>
      </c>
      <c r="C73" s="4" t="s">
        <v>354</v>
      </c>
      <c r="D73" s="4" t="s">
        <v>354</v>
      </c>
      <c r="E73" s="4">
        <v>0.82926829268292679</v>
      </c>
      <c r="F73" s="4">
        <v>0.7927927927927928</v>
      </c>
      <c r="G73" s="4">
        <v>0.80341880341880345</v>
      </c>
      <c r="H73" s="4">
        <v>0.78333333333333333</v>
      </c>
      <c r="I73" s="4">
        <v>0.76923076923076927</v>
      </c>
      <c r="J73" s="4">
        <v>0.77450980392156865</v>
      </c>
      <c r="K73" s="4">
        <v>0.79002320185614849</v>
      </c>
    </row>
    <row r="74" spans="1:11" x14ac:dyDescent="0.25">
      <c r="A74" s="630"/>
      <c r="B74" s="498" t="s">
        <v>16</v>
      </c>
      <c r="C74" s="4" t="s">
        <v>354</v>
      </c>
      <c r="D74" s="4" t="s">
        <v>354</v>
      </c>
      <c r="E74" s="4">
        <v>0.81395348837209303</v>
      </c>
      <c r="F74" s="4">
        <v>0.79200000000000004</v>
      </c>
      <c r="G74" s="4">
        <v>0.80544747081712065</v>
      </c>
      <c r="H74" s="4">
        <v>0.77985074626865669</v>
      </c>
      <c r="I74" s="4">
        <v>0.77631578947368418</v>
      </c>
      <c r="J74" s="4">
        <v>0.77272727272727271</v>
      </c>
      <c r="K74" s="4">
        <v>0.7893639207507821</v>
      </c>
    </row>
    <row r="75" spans="1:11" x14ac:dyDescent="0.25">
      <c r="A75" s="621">
        <v>2019</v>
      </c>
      <c r="B75" s="499" t="s">
        <v>108</v>
      </c>
      <c r="C75" s="54" t="s">
        <v>354</v>
      </c>
      <c r="D75" s="54" t="s">
        <v>354</v>
      </c>
      <c r="E75" s="54" t="s">
        <v>354</v>
      </c>
      <c r="F75" s="54" t="s">
        <v>354</v>
      </c>
      <c r="G75" s="54">
        <v>0.66666666666666663</v>
      </c>
      <c r="H75" s="54">
        <v>0.66666666666666663</v>
      </c>
      <c r="I75" s="54">
        <v>0.77777777777777779</v>
      </c>
      <c r="J75" s="54">
        <v>0.8666666666666667</v>
      </c>
      <c r="K75" s="54">
        <v>0.73195876288659789</v>
      </c>
    </row>
    <row r="76" spans="1:11" x14ac:dyDescent="0.25">
      <c r="A76" s="621"/>
      <c r="B76" s="499" t="s">
        <v>109</v>
      </c>
      <c r="C76" s="54" t="s">
        <v>354</v>
      </c>
      <c r="D76" s="54" t="s">
        <v>354</v>
      </c>
      <c r="E76" s="54">
        <v>0.82499999999999996</v>
      </c>
      <c r="F76" s="54">
        <v>0.73333333333333328</v>
      </c>
      <c r="G76" s="54">
        <v>0.86792452830188682</v>
      </c>
      <c r="H76" s="54">
        <v>0.81</v>
      </c>
      <c r="I76" s="54">
        <v>0.7432432432432432</v>
      </c>
      <c r="J76" s="54">
        <v>0.81203007518796988</v>
      </c>
      <c r="K76" s="54">
        <v>0.80360934182590238</v>
      </c>
    </row>
    <row r="77" spans="1:11" ht="15.75" thickBot="1" x14ac:dyDescent="0.3">
      <c r="A77" s="622"/>
      <c r="B77" s="500" t="s">
        <v>16</v>
      </c>
      <c r="C77" s="497" t="s">
        <v>354</v>
      </c>
      <c r="D77" s="497" t="s">
        <v>354</v>
      </c>
      <c r="E77" s="497">
        <v>0.80434782608695654</v>
      </c>
      <c r="F77" s="497">
        <v>0.7410714285714286</v>
      </c>
      <c r="G77" s="497">
        <v>0.85217391304347823</v>
      </c>
      <c r="H77" s="497">
        <v>0.79579579579579585</v>
      </c>
      <c r="I77" s="497">
        <v>0.74698795180722888</v>
      </c>
      <c r="J77" s="497">
        <v>0.81756756756756754</v>
      </c>
      <c r="K77" s="497">
        <v>0.79692011549566888</v>
      </c>
    </row>
    <row r="78" spans="1:11" x14ac:dyDescent="0.25">
      <c r="A78" s="619" t="s">
        <v>11</v>
      </c>
      <c r="B78" s="488" t="s">
        <v>108</v>
      </c>
      <c r="C78" s="491" t="s">
        <v>354</v>
      </c>
      <c r="D78" s="491" t="s">
        <v>354</v>
      </c>
      <c r="E78" s="491">
        <v>0.8</v>
      </c>
      <c r="F78" s="491">
        <v>0.75</v>
      </c>
      <c r="G78" s="491">
        <v>0.77215189873417722</v>
      </c>
      <c r="H78" s="491">
        <v>0.69918699186991873</v>
      </c>
      <c r="I78" s="491">
        <v>0.77</v>
      </c>
      <c r="J78" s="491">
        <v>0.6470588235294118</v>
      </c>
      <c r="K78" s="491">
        <v>0.74264705882352944</v>
      </c>
    </row>
    <row r="79" spans="1:11" x14ac:dyDescent="0.25">
      <c r="A79" s="619"/>
      <c r="B79" s="488" t="s">
        <v>109</v>
      </c>
      <c r="C79" s="108">
        <v>0.72727272727272729</v>
      </c>
      <c r="D79" s="108">
        <v>0.7321428571428571</v>
      </c>
      <c r="E79" s="108">
        <v>0.69836065573770489</v>
      </c>
      <c r="F79" s="108">
        <v>0.79471228615863143</v>
      </c>
      <c r="G79" s="108">
        <v>0.82744282744282749</v>
      </c>
      <c r="H79" s="108">
        <v>0.79217391304347828</v>
      </c>
      <c r="I79" s="108">
        <v>0.78016726403823178</v>
      </c>
      <c r="J79" s="108">
        <v>0.72359550561797747</v>
      </c>
      <c r="K79" s="108">
        <v>0.78334461746784023</v>
      </c>
    </row>
    <row r="80" spans="1:11" ht="15.75" thickBot="1" x14ac:dyDescent="0.3">
      <c r="A80" s="623"/>
      <c r="B80" s="487" t="s">
        <v>16</v>
      </c>
      <c r="C80" s="494">
        <v>0.76315789473684215</v>
      </c>
      <c r="D80" s="494">
        <v>0.74576271186440679</v>
      </c>
      <c r="E80" s="494">
        <v>0.70461538461538464</v>
      </c>
      <c r="F80" s="494">
        <v>0.79184861717612809</v>
      </c>
      <c r="G80" s="494">
        <v>0.8232468780019212</v>
      </c>
      <c r="H80" s="494">
        <v>0.78318931657501967</v>
      </c>
      <c r="I80" s="494">
        <v>0.77908217716115258</v>
      </c>
      <c r="J80" s="494">
        <v>0.71816283924843427</v>
      </c>
      <c r="K80" s="494">
        <v>0.77991320520768759</v>
      </c>
    </row>
    <row r="81" spans="1:11" x14ac:dyDescent="0.25">
      <c r="A81" s="618" t="s">
        <v>156</v>
      </c>
      <c r="B81" s="488" t="s">
        <v>108</v>
      </c>
      <c r="C81" s="491" t="s">
        <v>354</v>
      </c>
      <c r="D81" s="491" t="s">
        <v>354</v>
      </c>
      <c r="E81" s="491">
        <v>0.84615384615384615</v>
      </c>
      <c r="F81" s="491">
        <v>0.77777777777777779</v>
      </c>
      <c r="G81" s="491">
        <v>0.76470588235294112</v>
      </c>
      <c r="H81" s="491">
        <v>0.71264367816091956</v>
      </c>
      <c r="I81" s="491">
        <v>0.80263157894736847</v>
      </c>
      <c r="J81" s="491">
        <v>0.59259259259259256</v>
      </c>
      <c r="K81" s="491">
        <v>0.75159235668789814</v>
      </c>
    </row>
    <row r="82" spans="1:11" x14ac:dyDescent="0.25">
      <c r="A82" s="619"/>
      <c r="B82" s="107" t="s">
        <v>109</v>
      </c>
      <c r="C82" s="491">
        <v>0.84615384615384615</v>
      </c>
      <c r="D82" s="491">
        <v>0.8125</v>
      </c>
      <c r="E82" s="491">
        <v>0.73170731707317072</v>
      </c>
      <c r="F82" s="491">
        <v>0.81303602058319036</v>
      </c>
      <c r="G82" s="491">
        <v>0.82168925964546402</v>
      </c>
      <c r="H82" s="491">
        <v>0.79772329246935203</v>
      </c>
      <c r="I82" s="491">
        <v>0.78562091503267972</v>
      </c>
      <c r="J82" s="491">
        <v>0.74623655913978493</v>
      </c>
      <c r="K82" s="491">
        <v>0.79381688466111777</v>
      </c>
    </row>
    <row r="83" spans="1:11" ht="15.75" thickBot="1" x14ac:dyDescent="0.3">
      <c r="A83" s="620"/>
      <c r="B83" s="487" t="s">
        <v>16</v>
      </c>
      <c r="C83" s="494">
        <v>0.88235294117647056</v>
      </c>
      <c r="D83" s="494">
        <v>0.8</v>
      </c>
      <c r="E83" s="494">
        <v>0.73745173745173742</v>
      </c>
      <c r="F83" s="494">
        <v>0.81098546042003228</v>
      </c>
      <c r="G83" s="494">
        <v>0.81791626095423564</v>
      </c>
      <c r="H83" s="494">
        <v>0.79170056956875512</v>
      </c>
      <c r="I83" s="494">
        <v>0.78715814506539838</v>
      </c>
      <c r="J83" s="494">
        <v>0.73780487804878048</v>
      </c>
      <c r="K83" s="494">
        <v>0.79088293870325288</v>
      </c>
    </row>
    <row r="84" spans="1:11" ht="14.45" customHeight="1" x14ac:dyDescent="0.25">
      <c r="A84" s="618" t="s">
        <v>218</v>
      </c>
      <c r="B84" s="488" t="s">
        <v>108</v>
      </c>
      <c r="C84" s="491" t="s">
        <v>354</v>
      </c>
      <c r="D84" s="491" t="s">
        <v>354</v>
      </c>
      <c r="E84" s="491">
        <v>0.84615384615384615</v>
      </c>
      <c r="F84" s="491">
        <v>0.76595744680851063</v>
      </c>
      <c r="G84" s="491">
        <v>0.76923076923076927</v>
      </c>
      <c r="H84" s="491">
        <v>0.69791666666666663</v>
      </c>
      <c r="I84" s="491">
        <v>0.82954545454545459</v>
      </c>
      <c r="J84" s="491">
        <v>0.68965517241379315</v>
      </c>
      <c r="K84" s="491">
        <v>0.76056338028169013</v>
      </c>
    </row>
    <row r="85" spans="1:11" x14ac:dyDescent="0.25">
      <c r="A85" s="619"/>
      <c r="B85" s="107" t="s">
        <v>109</v>
      </c>
      <c r="C85" s="491" t="s">
        <v>354</v>
      </c>
      <c r="D85" s="491">
        <v>0.86956521739130432</v>
      </c>
      <c r="E85" s="491">
        <v>0.76923076923076927</v>
      </c>
      <c r="F85" s="491">
        <v>0.80495867768595042</v>
      </c>
      <c r="G85" s="491">
        <v>0.81913875598086128</v>
      </c>
      <c r="H85" s="491">
        <v>0.79950698438783896</v>
      </c>
      <c r="I85" s="491">
        <v>0.7803921568627451</v>
      </c>
      <c r="J85" s="491">
        <v>0.75096525096525102</v>
      </c>
      <c r="K85" s="491">
        <v>0.79484862178038862</v>
      </c>
    </row>
    <row r="86" spans="1:11" ht="15.75" thickBot="1" x14ac:dyDescent="0.3">
      <c r="A86" s="620"/>
      <c r="B86" s="487" t="s">
        <v>16</v>
      </c>
      <c r="C86" s="494" t="s">
        <v>354</v>
      </c>
      <c r="D86" s="494">
        <v>0.84</v>
      </c>
      <c r="E86" s="494">
        <v>0.77307692307692311</v>
      </c>
      <c r="F86" s="494">
        <v>0.80214723926380371</v>
      </c>
      <c r="G86" s="494">
        <v>0.81567230632235088</v>
      </c>
      <c r="H86" s="494">
        <v>0.79207920792079212</v>
      </c>
      <c r="I86" s="494">
        <v>0.78546307151230954</v>
      </c>
      <c r="J86" s="494">
        <v>0.74771480804387569</v>
      </c>
      <c r="K86" s="494">
        <v>0.79230286550930773</v>
      </c>
    </row>
    <row r="87" spans="1:11" ht="14.45" customHeight="1" x14ac:dyDescent="0.25">
      <c r="A87" s="618" t="s">
        <v>251</v>
      </c>
      <c r="B87" s="488" t="s">
        <v>108</v>
      </c>
      <c r="C87" s="491" t="s">
        <v>354</v>
      </c>
      <c r="D87" s="491" t="s">
        <v>354</v>
      </c>
      <c r="E87" s="491">
        <v>0.82352941176470584</v>
      </c>
      <c r="F87" s="491">
        <v>0.75510204081632648</v>
      </c>
      <c r="G87" s="491">
        <v>0.75</v>
      </c>
      <c r="H87" s="491">
        <v>0.7053571428571429</v>
      </c>
      <c r="I87" s="491">
        <v>0.81111111111111112</v>
      </c>
      <c r="J87" s="491">
        <v>0.74358974358974361</v>
      </c>
      <c r="K87" s="491">
        <v>0.75380710659898476</v>
      </c>
    </row>
    <row r="88" spans="1:11" x14ac:dyDescent="0.25">
      <c r="A88" s="619"/>
      <c r="B88" s="107" t="s">
        <v>109</v>
      </c>
      <c r="C88" s="491" t="s">
        <v>354</v>
      </c>
      <c r="D88" s="491">
        <v>0.9375</v>
      </c>
      <c r="E88" s="491">
        <v>0.7932489451476793</v>
      </c>
      <c r="F88" s="491">
        <v>0.80165289256198347</v>
      </c>
      <c r="G88" s="491">
        <v>0.82935779816513766</v>
      </c>
      <c r="H88" s="491">
        <v>0.79709035222052071</v>
      </c>
      <c r="I88" s="491">
        <v>0.76564580559254325</v>
      </c>
      <c r="J88" s="491">
        <v>0.77152899824253074</v>
      </c>
      <c r="K88" s="491">
        <v>0.79729434867990401</v>
      </c>
    </row>
    <row r="89" spans="1:11" ht="15.75" thickBot="1" x14ac:dyDescent="0.3">
      <c r="A89" s="620"/>
      <c r="B89" s="487" t="s">
        <v>16</v>
      </c>
      <c r="C89" s="494">
        <v>0.8</v>
      </c>
      <c r="D89" s="494">
        <v>0.88888888888888884</v>
      </c>
      <c r="E89" s="494">
        <v>0.79527559055118113</v>
      </c>
      <c r="F89" s="494">
        <v>0.79816513761467889</v>
      </c>
      <c r="G89" s="494">
        <v>0.82367972742759799</v>
      </c>
      <c r="H89" s="494">
        <v>0.78984485190409026</v>
      </c>
      <c r="I89" s="494">
        <v>0.77051129607609992</v>
      </c>
      <c r="J89" s="494">
        <v>0.76973684210526316</v>
      </c>
      <c r="K89" s="494">
        <v>0.79385171790235076</v>
      </c>
    </row>
    <row r="91" spans="1:11" x14ac:dyDescent="0.25">
      <c r="A91" s="405" t="s">
        <v>290</v>
      </c>
    </row>
    <row r="92" spans="1:11" x14ac:dyDescent="0.25">
      <c r="A92" s="405" t="s">
        <v>359</v>
      </c>
    </row>
    <row r="93" spans="1:11" x14ac:dyDescent="0.25">
      <c r="A93" s="405" t="s">
        <v>303</v>
      </c>
    </row>
    <row r="94" spans="1:11" x14ac:dyDescent="0.25">
      <c r="A94" s="405" t="s">
        <v>304</v>
      </c>
    </row>
    <row r="95" spans="1:11" x14ac:dyDescent="0.25">
      <c r="A95" s="405" t="s">
        <v>360</v>
      </c>
    </row>
    <row r="96" spans="1:11" x14ac:dyDescent="0.25">
      <c r="A96" s="428" t="s">
        <v>361</v>
      </c>
    </row>
  </sheetData>
  <mergeCells count="48">
    <mergeCell ref="A87:A89"/>
    <mergeCell ref="A72:A74"/>
    <mergeCell ref="A75:A77"/>
    <mergeCell ref="A78:A80"/>
    <mergeCell ref="A81:A83"/>
    <mergeCell ref="A84:A86"/>
    <mergeCell ref="A57:A59"/>
    <mergeCell ref="A60:A62"/>
    <mergeCell ref="A63:A65"/>
    <mergeCell ref="A66:A68"/>
    <mergeCell ref="A69:A71"/>
    <mergeCell ref="A52:A53"/>
    <mergeCell ref="B52:B53"/>
    <mergeCell ref="C52:J52"/>
    <mergeCell ref="K52:K53"/>
    <mergeCell ref="A54:A56"/>
    <mergeCell ref="N26:N28"/>
    <mergeCell ref="N29:N31"/>
    <mergeCell ref="N32:N34"/>
    <mergeCell ref="N35:N37"/>
    <mergeCell ref="N38:N40"/>
    <mergeCell ref="N11:N13"/>
    <mergeCell ref="N14:N16"/>
    <mergeCell ref="N17:N19"/>
    <mergeCell ref="N20:N22"/>
    <mergeCell ref="N23:N25"/>
    <mergeCell ref="A8:A10"/>
    <mergeCell ref="N3:N4"/>
    <mergeCell ref="O3:O4"/>
    <mergeCell ref="P3:T3"/>
    <mergeCell ref="U3:U4"/>
    <mergeCell ref="N5:N7"/>
    <mergeCell ref="N8:N10"/>
    <mergeCell ref="A3:A4"/>
    <mergeCell ref="B3:B4"/>
    <mergeCell ref="C3:J3"/>
    <mergeCell ref="K3:K4"/>
    <mergeCell ref="A5:A7"/>
    <mergeCell ref="A29:A31"/>
    <mergeCell ref="A32:A34"/>
    <mergeCell ref="A35:A37"/>
    <mergeCell ref="A38:A40"/>
    <mergeCell ref="A11:A13"/>
    <mergeCell ref="A14:A16"/>
    <mergeCell ref="A17:A19"/>
    <mergeCell ref="A20:A22"/>
    <mergeCell ref="A23:A25"/>
    <mergeCell ref="A26:A28"/>
  </mergeCells>
  <hyperlinks>
    <hyperlink ref="A48" location="Contents!A1" display="Hom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1"/>
  <sheetViews>
    <sheetView workbookViewId="0">
      <selection activeCell="E79" sqref="E79"/>
    </sheetView>
  </sheetViews>
  <sheetFormatPr defaultRowHeight="15" x14ac:dyDescent="0.25"/>
  <sheetData>
    <row r="1" spans="1:2" s="70" customFormat="1" ht="26.25" x14ac:dyDescent="0.4">
      <c r="A1" s="507" t="s">
        <v>87</v>
      </c>
    </row>
    <row r="2" spans="1:2" s="70" customFormat="1" ht="21" x14ac:dyDescent="0.35">
      <c r="A2" s="508" t="s">
        <v>106</v>
      </c>
    </row>
    <row r="3" spans="1:2" s="70" customFormat="1" x14ac:dyDescent="0.25">
      <c r="A3" s="509" t="s">
        <v>23</v>
      </c>
    </row>
    <row r="4" spans="1:2" s="70" customFormat="1" x14ac:dyDescent="0.25">
      <c r="A4" s="537" t="s">
        <v>0</v>
      </c>
      <c r="B4" s="70" t="s">
        <v>375</v>
      </c>
    </row>
    <row r="5" spans="1:2" s="70" customFormat="1" x14ac:dyDescent="0.25">
      <c r="A5" s="510"/>
    </row>
    <row r="6" spans="1:2" s="70" customFormat="1" x14ac:dyDescent="0.25">
      <c r="A6" s="511" t="s">
        <v>24</v>
      </c>
    </row>
    <row r="7" spans="1:2" s="70" customFormat="1" x14ac:dyDescent="0.25">
      <c r="A7" s="537" t="s">
        <v>13</v>
      </c>
      <c r="B7" s="70" t="s">
        <v>376</v>
      </c>
    </row>
    <row r="8" spans="1:2" s="70" customFormat="1" x14ac:dyDescent="0.25">
      <c r="A8" s="537" t="s">
        <v>14</v>
      </c>
      <c r="B8" s="70" t="s">
        <v>377</v>
      </c>
    </row>
    <row r="9" spans="1:2" s="70" customFormat="1" x14ac:dyDescent="0.25"/>
    <row r="10" spans="1:2" s="70" customFormat="1" x14ac:dyDescent="0.25">
      <c r="A10" s="511" t="s">
        <v>25</v>
      </c>
    </row>
    <row r="11" spans="1:2" s="70" customFormat="1" x14ac:dyDescent="0.25">
      <c r="A11" s="537" t="s">
        <v>22</v>
      </c>
      <c r="B11" s="70" t="s">
        <v>378</v>
      </c>
    </row>
    <row r="12" spans="1:2" s="70" customFormat="1" x14ac:dyDescent="0.25">
      <c r="A12" s="537" t="s">
        <v>32</v>
      </c>
      <c r="B12" s="70" t="s">
        <v>379</v>
      </c>
    </row>
    <row r="13" spans="1:2" s="70" customFormat="1" x14ac:dyDescent="0.25">
      <c r="A13" s="537" t="s">
        <v>76</v>
      </c>
      <c r="B13" s="70" t="s">
        <v>380</v>
      </c>
    </row>
    <row r="14" spans="1:2" s="70" customFormat="1" x14ac:dyDescent="0.25">
      <c r="A14" s="537" t="s">
        <v>77</v>
      </c>
      <c r="B14" s="70" t="s">
        <v>381</v>
      </c>
    </row>
    <row r="15" spans="1:2" s="70" customFormat="1" x14ac:dyDescent="0.25">
      <c r="A15" s="537" t="s">
        <v>78</v>
      </c>
      <c r="B15" s="70" t="s">
        <v>382</v>
      </c>
    </row>
    <row r="16" spans="1:2" s="70" customFormat="1" x14ac:dyDescent="0.25"/>
    <row r="17" spans="1:2" s="70" customFormat="1" x14ac:dyDescent="0.25">
      <c r="A17" s="511" t="s">
        <v>85</v>
      </c>
    </row>
    <row r="18" spans="1:2" s="70" customFormat="1" x14ac:dyDescent="0.25">
      <c r="A18" s="537" t="s">
        <v>84</v>
      </c>
      <c r="B18" s="70" t="s">
        <v>383</v>
      </c>
    </row>
    <row r="19" spans="1:2" s="70" customFormat="1" x14ac:dyDescent="0.25">
      <c r="A19" s="537" t="s">
        <v>90</v>
      </c>
      <c r="B19" s="70" t="s">
        <v>384</v>
      </c>
    </row>
    <row r="20" spans="1:2" s="70" customFormat="1" x14ac:dyDescent="0.25">
      <c r="A20" s="537" t="s">
        <v>89</v>
      </c>
      <c r="B20" s="70" t="s">
        <v>385</v>
      </c>
    </row>
    <row r="21" spans="1:2" s="70" customFormat="1" x14ac:dyDescent="0.25"/>
    <row r="22" spans="1:2" s="70" customFormat="1" x14ac:dyDescent="0.25">
      <c r="A22" s="509" t="s">
        <v>102</v>
      </c>
    </row>
    <row r="23" spans="1:2" s="70" customFormat="1" x14ac:dyDescent="0.25">
      <c r="A23" s="537" t="s">
        <v>101</v>
      </c>
      <c r="B23" s="70" t="s">
        <v>386</v>
      </c>
    </row>
    <row r="24" spans="1:2" s="70" customFormat="1" x14ac:dyDescent="0.25">
      <c r="A24" s="537" t="s">
        <v>100</v>
      </c>
      <c r="B24" s="70" t="s">
        <v>387</v>
      </c>
    </row>
    <row r="25" spans="1:2" s="70" customFormat="1" x14ac:dyDescent="0.25">
      <c r="A25" s="537" t="s">
        <v>105</v>
      </c>
      <c r="B25" s="70" t="s">
        <v>388</v>
      </c>
    </row>
    <row r="26" spans="1:2" s="70" customFormat="1" x14ac:dyDescent="0.25"/>
    <row r="27" spans="1:2" s="70" customFormat="1" x14ac:dyDescent="0.25"/>
    <row r="28" spans="1:2" s="70" customFormat="1" ht="21" x14ac:dyDescent="0.35">
      <c r="A28" s="508" t="s">
        <v>107</v>
      </c>
    </row>
    <row r="29" spans="1:2" s="70" customFormat="1" x14ac:dyDescent="0.25">
      <c r="A29" s="509" t="s">
        <v>112</v>
      </c>
    </row>
    <row r="30" spans="1:2" s="70" customFormat="1" x14ac:dyDescent="0.25">
      <c r="A30" s="509" t="s">
        <v>401</v>
      </c>
    </row>
    <row r="31" spans="1:2" s="70" customFormat="1" x14ac:dyDescent="0.25">
      <c r="A31" s="537" t="s">
        <v>434</v>
      </c>
      <c r="B31" s="70" t="s">
        <v>443</v>
      </c>
    </row>
    <row r="32" spans="1:2" s="70" customFormat="1" x14ac:dyDescent="0.25">
      <c r="A32" s="537" t="s">
        <v>435</v>
      </c>
      <c r="B32" s="70" t="s">
        <v>444</v>
      </c>
    </row>
    <row r="33" spans="1:2" s="70" customFormat="1" x14ac:dyDescent="0.25">
      <c r="A33" s="537" t="s">
        <v>436</v>
      </c>
      <c r="B33" s="70" t="s">
        <v>445</v>
      </c>
    </row>
    <row r="34" spans="1:2" s="70" customFormat="1" x14ac:dyDescent="0.25">
      <c r="A34" s="537" t="s">
        <v>437</v>
      </c>
      <c r="B34" s="70" t="s">
        <v>446</v>
      </c>
    </row>
    <row r="35" spans="1:2" s="70" customFormat="1" x14ac:dyDescent="0.25">
      <c r="A35" s="537" t="s">
        <v>438</v>
      </c>
      <c r="B35" s="70" t="s">
        <v>447</v>
      </c>
    </row>
    <row r="36" spans="1:2" s="70" customFormat="1" x14ac:dyDescent="0.25">
      <c r="A36" s="537" t="s">
        <v>439</v>
      </c>
      <c r="B36" s="70" t="s">
        <v>448</v>
      </c>
    </row>
    <row r="37" spans="1:2" s="70" customFormat="1" x14ac:dyDescent="0.25">
      <c r="A37" s="537" t="s">
        <v>440</v>
      </c>
      <c r="B37" s="70" t="s">
        <v>449</v>
      </c>
    </row>
    <row r="38" spans="1:2" s="70" customFormat="1" x14ac:dyDescent="0.25">
      <c r="A38" s="537" t="s">
        <v>441</v>
      </c>
      <c r="B38" s="70" t="s">
        <v>450</v>
      </c>
    </row>
    <row r="39" spans="1:2" s="70" customFormat="1" x14ac:dyDescent="0.25">
      <c r="A39" s="537" t="s">
        <v>442</v>
      </c>
      <c r="B39" s="70" t="s">
        <v>451</v>
      </c>
    </row>
    <row r="40" spans="1:2" s="70" customFormat="1" x14ac:dyDescent="0.25">
      <c r="A40" s="509"/>
    </row>
    <row r="41" spans="1:2" s="70" customFormat="1" x14ac:dyDescent="0.25">
      <c r="A41" s="509" t="s">
        <v>402</v>
      </c>
    </row>
    <row r="42" spans="1:2" s="70" customFormat="1" x14ac:dyDescent="0.25">
      <c r="A42" s="537" t="s">
        <v>481</v>
      </c>
      <c r="B42" s="70" t="s">
        <v>452</v>
      </c>
    </row>
    <row r="43" spans="1:2" s="70" customFormat="1" x14ac:dyDescent="0.25">
      <c r="A43" s="537" t="s">
        <v>403</v>
      </c>
      <c r="B43" s="70" t="s">
        <v>453</v>
      </c>
    </row>
    <row r="44" spans="1:2" s="70" customFormat="1" x14ac:dyDescent="0.25">
      <c r="A44" s="537" t="s">
        <v>482</v>
      </c>
      <c r="B44" s="70" t="s">
        <v>454</v>
      </c>
    </row>
    <row r="45" spans="1:2" s="70" customFormat="1" x14ac:dyDescent="0.25">
      <c r="A45" s="537" t="s">
        <v>404</v>
      </c>
      <c r="B45" s="70" t="s">
        <v>455</v>
      </c>
    </row>
    <row r="46" spans="1:2" s="70" customFormat="1" x14ac:dyDescent="0.25">
      <c r="A46" s="537" t="s">
        <v>483</v>
      </c>
      <c r="B46" s="70" t="s">
        <v>456</v>
      </c>
    </row>
    <row r="47" spans="1:2" s="70" customFormat="1" x14ac:dyDescent="0.25">
      <c r="A47" s="537" t="s">
        <v>405</v>
      </c>
      <c r="B47" s="70" t="s">
        <v>456</v>
      </c>
    </row>
    <row r="48" spans="1:2" s="70" customFormat="1" x14ac:dyDescent="0.25">
      <c r="A48" s="509"/>
    </row>
    <row r="49" spans="1:2" s="70" customFormat="1" x14ac:dyDescent="0.25">
      <c r="A49" s="509" t="s">
        <v>112</v>
      </c>
    </row>
    <row r="50" spans="1:2" s="70" customFormat="1" x14ac:dyDescent="0.25">
      <c r="A50" s="537" t="s">
        <v>457</v>
      </c>
      <c r="B50" s="70" t="s">
        <v>389</v>
      </c>
    </row>
    <row r="51" spans="1:2" s="70" customFormat="1" x14ac:dyDescent="0.25">
      <c r="A51" s="537" t="s">
        <v>458</v>
      </c>
      <c r="B51" s="70" t="s">
        <v>390</v>
      </c>
    </row>
    <row r="52" spans="1:2" s="70" customFormat="1" x14ac:dyDescent="0.25">
      <c r="A52" s="537" t="s">
        <v>459</v>
      </c>
      <c r="B52" s="70" t="s">
        <v>391</v>
      </c>
    </row>
    <row r="53" spans="1:2" s="70" customFormat="1" x14ac:dyDescent="0.25">
      <c r="A53" s="537" t="s">
        <v>460</v>
      </c>
      <c r="B53" s="70" t="s">
        <v>392</v>
      </c>
    </row>
    <row r="54" spans="1:2" s="70" customFormat="1" x14ac:dyDescent="0.25">
      <c r="A54" s="537" t="s">
        <v>461</v>
      </c>
      <c r="B54" s="70" t="s">
        <v>393</v>
      </c>
    </row>
    <row r="55" spans="1:2" s="70" customFormat="1" x14ac:dyDescent="0.25">
      <c r="A55" s="537" t="s">
        <v>462</v>
      </c>
      <c r="B55" s="70" t="s">
        <v>394</v>
      </c>
    </row>
    <row r="56" spans="1:2" s="70" customFormat="1" x14ac:dyDescent="0.25">
      <c r="A56" s="537" t="s">
        <v>463</v>
      </c>
      <c r="B56" s="70" t="s">
        <v>395</v>
      </c>
    </row>
    <row r="57" spans="1:2" s="70" customFormat="1" x14ac:dyDescent="0.25">
      <c r="A57" s="537" t="s">
        <v>464</v>
      </c>
      <c r="B57" s="70" t="s">
        <v>396</v>
      </c>
    </row>
    <row r="58" spans="1:2" s="70" customFormat="1" x14ac:dyDescent="0.25">
      <c r="A58" s="537" t="s">
        <v>465</v>
      </c>
      <c r="B58" s="70" t="s">
        <v>397</v>
      </c>
    </row>
    <row r="59" spans="1:2" s="70" customFormat="1" x14ac:dyDescent="0.25">
      <c r="A59" s="537" t="s">
        <v>466</v>
      </c>
      <c r="B59" s="70" t="s">
        <v>398</v>
      </c>
    </row>
    <row r="60" spans="1:2" s="70" customFormat="1" x14ac:dyDescent="0.25">
      <c r="A60" s="537" t="s">
        <v>467</v>
      </c>
      <c r="B60" s="70" t="s">
        <v>399</v>
      </c>
    </row>
    <row r="61" spans="1:2" s="70" customFormat="1" x14ac:dyDescent="0.25">
      <c r="A61" s="510"/>
    </row>
    <row r="62" spans="1:2" s="70" customFormat="1" x14ac:dyDescent="0.25">
      <c r="A62" s="511" t="s">
        <v>134</v>
      </c>
    </row>
    <row r="63" spans="1:2" s="70" customFormat="1" x14ac:dyDescent="0.25">
      <c r="A63" s="537" t="s">
        <v>468</v>
      </c>
      <c r="B63" s="512" t="s">
        <v>400</v>
      </c>
    </row>
    <row r="64" spans="1:2" s="70" customFormat="1" x14ac:dyDescent="0.25">
      <c r="A64" s="510"/>
    </row>
    <row r="65" spans="1:2" s="70" customFormat="1" x14ac:dyDescent="0.25">
      <c r="A65" s="511" t="s">
        <v>137</v>
      </c>
    </row>
    <row r="66" spans="1:2" s="70" customFormat="1" x14ac:dyDescent="0.25">
      <c r="A66" s="537" t="s">
        <v>469</v>
      </c>
      <c r="B66" s="70" t="s">
        <v>475</v>
      </c>
    </row>
    <row r="67" spans="1:2" s="70" customFormat="1" x14ac:dyDescent="0.25">
      <c r="A67" s="537" t="s">
        <v>470</v>
      </c>
      <c r="B67" s="70" t="s">
        <v>476</v>
      </c>
    </row>
    <row r="68" spans="1:2" s="70" customFormat="1" x14ac:dyDescent="0.25">
      <c r="A68" s="537" t="s">
        <v>471</v>
      </c>
      <c r="B68" s="70" t="s">
        <v>477</v>
      </c>
    </row>
    <row r="69" spans="1:2" s="70" customFormat="1" x14ac:dyDescent="0.25">
      <c r="A69" s="537" t="s">
        <v>472</v>
      </c>
      <c r="B69" s="70" t="s">
        <v>480</v>
      </c>
    </row>
    <row r="70" spans="1:2" s="70" customFormat="1" x14ac:dyDescent="0.25">
      <c r="A70" s="537" t="s">
        <v>473</v>
      </c>
      <c r="B70" s="70" t="s">
        <v>478</v>
      </c>
    </row>
    <row r="71" spans="1:2" s="70" customFormat="1" x14ac:dyDescent="0.25">
      <c r="A71" s="537" t="s">
        <v>474</v>
      </c>
      <c r="B71" s="70" t="s">
        <v>479</v>
      </c>
    </row>
  </sheetData>
  <hyperlinks>
    <hyperlink ref="A4" location="Table1!A1" display="Table 1"/>
    <hyperlink ref="A7" location="Table2!A1" display="Table 2 "/>
    <hyperlink ref="A8" location="Table3!A1" display="Table 3 "/>
    <hyperlink ref="A11" location="Table4!A1" display="Table 4 "/>
    <hyperlink ref="A12" location="Table5!A1" display="Table 5 "/>
    <hyperlink ref="A13" location="Table6!A1" display="Table 6: "/>
    <hyperlink ref="A14" location="Table7!A1" display="Table 7: "/>
    <hyperlink ref="A15" location="Table8!A1" display="Table 8"/>
    <hyperlink ref="A18" location="Table9!A1" display="Table 9 "/>
    <hyperlink ref="A19" location="Table10!A1" display="Table 10: "/>
    <hyperlink ref="A20" location="Table11!A1" display="Table 11 "/>
    <hyperlink ref="A23" location="Table12!A1" display="Table 12"/>
    <hyperlink ref="A24" location="Table13!A1" display="Table 13 "/>
    <hyperlink ref="A25" location="Table14!A1" display="Table 14"/>
    <hyperlink ref="A31" location="Table15!A1" display="Table15"/>
    <hyperlink ref="A32" location="Table15!A22" display="Table15b"/>
    <hyperlink ref="A33:A34" location="Table16!A1" display="Table16"/>
    <hyperlink ref="A35:A36" location="Table17!A1" display="Table17"/>
    <hyperlink ref="A37:A38" location="Table18!A1" display="Table18"/>
    <hyperlink ref="A39" location="Table19!A1" display="Table19"/>
    <hyperlink ref="A42:A43" location="Table20!A1" display="Table 20a"/>
    <hyperlink ref="A44:A45" location="Table21!A1" display="Table 21a"/>
    <hyperlink ref="A46:A47" location="Table22!A1" display="Table 22a"/>
    <hyperlink ref="A50" location="Table23!A1" display="Table23"/>
    <hyperlink ref="A51" location="Table24!A1" display="Table24"/>
    <hyperlink ref="A52" location="Table25!A1" display="Table25"/>
    <hyperlink ref="A53" location="Table26!A1" display="Table26"/>
    <hyperlink ref="A54" location="Table27!A1" display="Table27"/>
    <hyperlink ref="A55" location="Table28!A1" display="Table28"/>
    <hyperlink ref="A56" location="Table29!A1" display="Table29"/>
    <hyperlink ref="A57" location="Table30!A1" display="Table30"/>
    <hyperlink ref="A58" location="Table31!A1" display="Table31"/>
    <hyperlink ref="A59" location="Table32!A1" display="Table32"/>
    <hyperlink ref="A60" location="Table33!A1" display="Table33"/>
    <hyperlink ref="A63" location="Table34!A1" display="Table34"/>
    <hyperlink ref="A66" location="Table35!A1" display="Table35"/>
    <hyperlink ref="A67" location="Table36!A1" display="Table36"/>
    <hyperlink ref="A68" location="Table37!A1" display="Table37"/>
    <hyperlink ref="A69" location="Table38!A1" display="Table38"/>
    <hyperlink ref="A70" location="Table39!A1" display="Table39"/>
    <hyperlink ref="A71" location="Table40!A1" display="Table40"/>
    <hyperlink ref="A34" location="Table16!A50" display="Table16b"/>
    <hyperlink ref="A36" location="Table17!A50" display="Table17b"/>
    <hyperlink ref="A38" location="Table18!A53" display="Table18b"/>
    <hyperlink ref="A43" location="Table20!A32" display="Table 20b"/>
    <hyperlink ref="A45" location="Table21!A32" display="Table 21b"/>
    <hyperlink ref="A47" location="Table22!A32" display="Table 22b"/>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
  <sheetViews>
    <sheetView topLeftCell="A76" workbookViewId="0"/>
  </sheetViews>
  <sheetFormatPr defaultRowHeight="15" x14ac:dyDescent="0.25"/>
  <sheetData>
    <row r="1" spans="1:21" x14ac:dyDescent="0.25">
      <c r="A1" s="1" t="s">
        <v>300</v>
      </c>
    </row>
    <row r="2" spans="1:21" ht="15.75" thickBot="1" x14ac:dyDescent="0.3"/>
    <row r="3" spans="1:21" x14ac:dyDescent="0.25">
      <c r="A3" s="604" t="s">
        <v>9</v>
      </c>
      <c r="B3" s="604" t="s">
        <v>110</v>
      </c>
      <c r="C3" s="604" t="s">
        <v>1</v>
      </c>
      <c r="D3" s="604"/>
      <c r="E3" s="604"/>
      <c r="F3" s="604"/>
      <c r="G3" s="604"/>
      <c r="H3" s="604"/>
      <c r="I3" s="604"/>
      <c r="J3" s="604"/>
      <c r="K3" s="604" t="s">
        <v>289</v>
      </c>
      <c r="N3" s="604" t="s">
        <v>9</v>
      </c>
      <c r="O3" s="604" t="s">
        <v>110</v>
      </c>
      <c r="P3" s="631" t="s">
        <v>1</v>
      </c>
      <c r="Q3" s="631"/>
      <c r="R3" s="631"/>
      <c r="S3" s="631"/>
      <c r="T3" s="631"/>
      <c r="U3" s="604" t="s">
        <v>289</v>
      </c>
    </row>
    <row r="4" spans="1:21" ht="15.75" thickBot="1" x14ac:dyDescent="0.3">
      <c r="A4" s="605"/>
      <c r="B4" s="605"/>
      <c r="C4" s="411">
        <v>17</v>
      </c>
      <c r="D4" s="411">
        <v>17.5</v>
      </c>
      <c r="E4" s="411" t="s">
        <v>294</v>
      </c>
      <c r="F4" s="411" t="s">
        <v>295</v>
      </c>
      <c r="G4" s="411" t="s">
        <v>296</v>
      </c>
      <c r="H4" s="411" t="s">
        <v>297</v>
      </c>
      <c r="I4" s="411" t="s">
        <v>298</v>
      </c>
      <c r="J4" s="411" t="s">
        <v>83</v>
      </c>
      <c r="K4" s="605"/>
      <c r="N4" s="605"/>
      <c r="O4" s="605"/>
      <c r="P4" s="411">
        <v>17</v>
      </c>
      <c r="Q4" s="411">
        <v>17.5</v>
      </c>
      <c r="R4" s="411" t="s">
        <v>294</v>
      </c>
      <c r="S4" s="411" t="s">
        <v>295</v>
      </c>
      <c r="T4" s="411" t="s">
        <v>21</v>
      </c>
      <c r="U4" s="605"/>
    </row>
    <row r="5" spans="1:21" x14ac:dyDescent="0.25">
      <c r="A5" s="627">
        <v>2012</v>
      </c>
      <c r="B5" s="35" t="s">
        <v>108</v>
      </c>
      <c r="C5" s="422">
        <v>0.62</v>
      </c>
      <c r="D5" s="422">
        <v>0.56000000000000005</v>
      </c>
      <c r="E5" s="422">
        <v>0.49</v>
      </c>
      <c r="F5" s="422">
        <v>0.5</v>
      </c>
      <c r="G5" s="422">
        <v>0.47</v>
      </c>
      <c r="H5" s="422">
        <v>0.43</v>
      </c>
      <c r="I5" s="422">
        <v>0.38</v>
      </c>
      <c r="J5" s="422">
        <v>0.33</v>
      </c>
      <c r="K5" s="422">
        <v>0.5</v>
      </c>
      <c r="N5" s="627">
        <v>2012</v>
      </c>
      <c r="O5" s="35" t="s">
        <v>108</v>
      </c>
      <c r="P5" s="422">
        <v>0.62</v>
      </c>
      <c r="Q5" s="422">
        <v>0.56000000000000005</v>
      </c>
      <c r="R5" s="422">
        <v>0.49</v>
      </c>
      <c r="S5" s="422">
        <v>0.5</v>
      </c>
      <c r="T5" s="422">
        <v>0.43</v>
      </c>
      <c r="U5" s="422">
        <v>0.5</v>
      </c>
    </row>
    <row r="6" spans="1:21" x14ac:dyDescent="0.25">
      <c r="A6" s="624"/>
      <c r="B6" s="35" t="s">
        <v>109</v>
      </c>
      <c r="C6" s="422">
        <v>0.69</v>
      </c>
      <c r="D6" s="422">
        <v>0.59</v>
      </c>
      <c r="E6" s="422">
        <v>0.55000000000000004</v>
      </c>
      <c r="F6" s="422">
        <v>0.56000000000000005</v>
      </c>
      <c r="G6" s="422">
        <v>0.56999999999999995</v>
      </c>
      <c r="H6" s="422">
        <v>0.56999999999999995</v>
      </c>
      <c r="I6" s="422">
        <v>0.6</v>
      </c>
      <c r="J6" s="422">
        <v>0.59</v>
      </c>
      <c r="K6" s="422">
        <v>0.59</v>
      </c>
      <c r="N6" s="624"/>
      <c r="O6" s="35" t="s">
        <v>109</v>
      </c>
      <c r="P6" s="422">
        <v>0.69</v>
      </c>
      <c r="Q6" s="422">
        <v>0.59</v>
      </c>
      <c r="R6" s="422">
        <v>0.55000000000000004</v>
      </c>
      <c r="S6" s="422">
        <v>0.56000000000000005</v>
      </c>
      <c r="T6" s="422">
        <v>0.57999999999999996</v>
      </c>
      <c r="U6" s="422">
        <v>0.59</v>
      </c>
    </row>
    <row r="7" spans="1:21" x14ac:dyDescent="0.25">
      <c r="A7" s="624"/>
      <c r="B7" s="35" t="s">
        <v>16</v>
      </c>
      <c r="C7" s="422">
        <v>0.66</v>
      </c>
      <c r="D7" s="422">
        <v>0.56999999999999995</v>
      </c>
      <c r="E7" s="422">
        <v>0.52</v>
      </c>
      <c r="F7" s="422">
        <v>0.52</v>
      </c>
      <c r="G7" s="422">
        <v>0.51</v>
      </c>
      <c r="H7" s="422">
        <v>0.49</v>
      </c>
      <c r="I7" s="422">
        <v>0.48</v>
      </c>
      <c r="J7" s="422">
        <v>0.44</v>
      </c>
      <c r="K7" s="422">
        <v>0.54</v>
      </c>
      <c r="N7" s="624"/>
      <c r="O7" s="35" t="s">
        <v>16</v>
      </c>
      <c r="P7" s="422">
        <v>0.66</v>
      </c>
      <c r="Q7" s="422">
        <v>0.56999999999999995</v>
      </c>
      <c r="R7" s="422">
        <v>0.52</v>
      </c>
      <c r="S7" s="422">
        <v>0.52</v>
      </c>
      <c r="T7" s="422">
        <v>0.49</v>
      </c>
      <c r="U7" s="422">
        <v>0.54</v>
      </c>
    </row>
    <row r="8" spans="1:21" x14ac:dyDescent="0.25">
      <c r="A8" s="600">
        <v>2013</v>
      </c>
      <c r="B8" s="414" t="s">
        <v>108</v>
      </c>
      <c r="C8" s="423">
        <v>0.64</v>
      </c>
      <c r="D8" s="423">
        <v>0.56999999999999995</v>
      </c>
      <c r="E8" s="423">
        <v>0.51</v>
      </c>
      <c r="F8" s="423">
        <v>0.5</v>
      </c>
      <c r="G8" s="423">
        <v>0.47</v>
      </c>
      <c r="H8" s="423">
        <v>0.43</v>
      </c>
      <c r="I8" s="423">
        <v>0.39</v>
      </c>
      <c r="J8" s="423">
        <v>0.28999999999999998</v>
      </c>
      <c r="K8" s="423">
        <v>0.51</v>
      </c>
      <c r="N8" s="600">
        <v>2013</v>
      </c>
      <c r="O8" s="414" t="s">
        <v>108</v>
      </c>
      <c r="P8" s="423">
        <v>0.64</v>
      </c>
      <c r="Q8" s="423">
        <v>0.56999999999999995</v>
      </c>
      <c r="R8" s="423">
        <v>0.51</v>
      </c>
      <c r="S8" s="423">
        <v>0.5</v>
      </c>
      <c r="T8" s="423">
        <v>0.43</v>
      </c>
      <c r="U8" s="423">
        <v>0.51</v>
      </c>
    </row>
    <row r="9" spans="1:21" x14ac:dyDescent="0.25">
      <c r="A9" s="600"/>
      <c r="B9" s="414" t="s">
        <v>109</v>
      </c>
      <c r="C9" s="423">
        <v>0.7</v>
      </c>
      <c r="D9" s="423">
        <v>0.61</v>
      </c>
      <c r="E9" s="423">
        <v>0.56999999999999995</v>
      </c>
      <c r="F9" s="423">
        <v>0.59</v>
      </c>
      <c r="G9" s="423">
        <v>0.6</v>
      </c>
      <c r="H9" s="423">
        <v>0.59</v>
      </c>
      <c r="I9" s="423">
        <v>0.61</v>
      </c>
      <c r="J9" s="423">
        <v>0.61</v>
      </c>
      <c r="K9" s="423">
        <v>0.61</v>
      </c>
      <c r="N9" s="600"/>
      <c r="O9" s="414" t="s">
        <v>109</v>
      </c>
      <c r="P9" s="423">
        <v>0.7</v>
      </c>
      <c r="Q9" s="423">
        <v>0.61</v>
      </c>
      <c r="R9" s="423">
        <v>0.56999999999999995</v>
      </c>
      <c r="S9" s="423">
        <v>0.59</v>
      </c>
      <c r="T9" s="423">
        <v>0.6</v>
      </c>
      <c r="U9" s="423">
        <v>0.61</v>
      </c>
    </row>
    <row r="10" spans="1:21" x14ac:dyDescent="0.25">
      <c r="A10" s="600"/>
      <c r="B10" s="414" t="s">
        <v>16</v>
      </c>
      <c r="C10" s="423">
        <v>0.68</v>
      </c>
      <c r="D10" s="423">
        <v>0.59</v>
      </c>
      <c r="E10" s="423">
        <v>0.54</v>
      </c>
      <c r="F10" s="423">
        <v>0.54</v>
      </c>
      <c r="G10" s="423">
        <v>0.52</v>
      </c>
      <c r="H10" s="423">
        <v>0.49</v>
      </c>
      <c r="I10" s="423">
        <v>0.49</v>
      </c>
      <c r="J10" s="423">
        <v>0.46</v>
      </c>
      <c r="K10" s="423">
        <v>0.56000000000000005</v>
      </c>
      <c r="N10" s="600"/>
      <c r="O10" s="414" t="s">
        <v>16</v>
      </c>
      <c r="P10" s="423">
        <v>0.68</v>
      </c>
      <c r="Q10" s="423">
        <v>0.59</v>
      </c>
      <c r="R10" s="423">
        <v>0.54</v>
      </c>
      <c r="S10" s="423">
        <v>0.54</v>
      </c>
      <c r="T10" s="423">
        <v>0.5</v>
      </c>
      <c r="U10" s="423">
        <v>0.56000000000000005</v>
      </c>
    </row>
    <row r="11" spans="1:21" x14ac:dyDescent="0.25">
      <c r="A11" s="624">
        <v>2014</v>
      </c>
      <c r="B11" s="35" t="s">
        <v>108</v>
      </c>
      <c r="C11" s="422">
        <v>0.65</v>
      </c>
      <c r="D11" s="422">
        <v>0.56000000000000005</v>
      </c>
      <c r="E11" s="422">
        <v>0.49</v>
      </c>
      <c r="F11" s="422">
        <v>0.48</v>
      </c>
      <c r="G11" s="422">
        <v>0.46</v>
      </c>
      <c r="H11" s="422">
        <v>0.42</v>
      </c>
      <c r="I11" s="422">
        <v>0.38</v>
      </c>
      <c r="J11" s="422">
        <v>0.38</v>
      </c>
      <c r="K11" s="422">
        <v>0.5</v>
      </c>
      <c r="N11" s="624">
        <v>2014</v>
      </c>
      <c r="O11" s="35" t="s">
        <v>108</v>
      </c>
      <c r="P11" s="422">
        <v>0.65</v>
      </c>
      <c r="Q11" s="422">
        <v>0.56000000000000005</v>
      </c>
      <c r="R11" s="422">
        <v>0.49</v>
      </c>
      <c r="S11" s="422">
        <v>0.48</v>
      </c>
      <c r="T11" s="422">
        <v>0.43</v>
      </c>
      <c r="U11" s="422">
        <v>0.5</v>
      </c>
    </row>
    <row r="12" spans="1:21" x14ac:dyDescent="0.25">
      <c r="A12" s="624"/>
      <c r="B12" s="35" t="s">
        <v>109</v>
      </c>
      <c r="C12" s="422">
        <v>0.69</v>
      </c>
      <c r="D12" s="422">
        <v>0.62</v>
      </c>
      <c r="E12" s="422">
        <v>0.56999999999999995</v>
      </c>
      <c r="F12" s="422">
        <v>0.59</v>
      </c>
      <c r="G12" s="422">
        <v>0.59</v>
      </c>
      <c r="H12" s="422">
        <v>0.57999999999999996</v>
      </c>
      <c r="I12" s="422">
        <v>0.64</v>
      </c>
      <c r="J12" s="422">
        <v>0.63</v>
      </c>
      <c r="K12" s="422">
        <v>0.61</v>
      </c>
      <c r="N12" s="624"/>
      <c r="O12" s="35" t="s">
        <v>109</v>
      </c>
      <c r="P12" s="422">
        <v>0.69</v>
      </c>
      <c r="Q12" s="422">
        <v>0.62</v>
      </c>
      <c r="R12" s="422">
        <v>0.56999999999999995</v>
      </c>
      <c r="S12" s="422">
        <v>0.59</v>
      </c>
      <c r="T12" s="422">
        <v>0.6</v>
      </c>
      <c r="U12" s="422">
        <v>0.61</v>
      </c>
    </row>
    <row r="13" spans="1:21" x14ac:dyDescent="0.25">
      <c r="A13" s="624"/>
      <c r="B13" s="35" t="s">
        <v>16</v>
      </c>
      <c r="C13" s="422">
        <v>0.67</v>
      </c>
      <c r="D13" s="422">
        <v>0.57999999999999996</v>
      </c>
      <c r="E13" s="422">
        <v>0.53</v>
      </c>
      <c r="F13" s="422">
        <v>0.53</v>
      </c>
      <c r="G13" s="422">
        <v>0.51</v>
      </c>
      <c r="H13" s="422">
        <v>0.49</v>
      </c>
      <c r="I13" s="422">
        <v>0.49</v>
      </c>
      <c r="J13" s="422">
        <v>0.51</v>
      </c>
      <c r="K13" s="422">
        <v>0.55000000000000004</v>
      </c>
      <c r="N13" s="624"/>
      <c r="O13" s="35" t="s">
        <v>16</v>
      </c>
      <c r="P13" s="422">
        <v>0.67</v>
      </c>
      <c r="Q13" s="422">
        <v>0.57999999999999996</v>
      </c>
      <c r="R13" s="422">
        <v>0.53</v>
      </c>
      <c r="S13" s="422">
        <v>0.53</v>
      </c>
      <c r="T13" s="422">
        <v>0.5</v>
      </c>
      <c r="U13" s="422">
        <v>0.55000000000000004</v>
      </c>
    </row>
    <row r="14" spans="1:21" x14ac:dyDescent="0.25">
      <c r="A14" s="600">
        <v>2015</v>
      </c>
      <c r="B14" s="414" t="s">
        <v>108</v>
      </c>
      <c r="C14" s="423">
        <v>0.65</v>
      </c>
      <c r="D14" s="423">
        <v>0.56000000000000005</v>
      </c>
      <c r="E14" s="423">
        <v>0.51</v>
      </c>
      <c r="F14" s="423">
        <v>0.51</v>
      </c>
      <c r="G14" s="423">
        <v>0.48</v>
      </c>
      <c r="H14" s="423">
        <v>0.46</v>
      </c>
      <c r="I14" s="423">
        <v>0.39</v>
      </c>
      <c r="J14" s="423">
        <v>0.41</v>
      </c>
      <c r="K14" s="423">
        <v>0.52</v>
      </c>
      <c r="N14" s="600">
        <v>2015</v>
      </c>
      <c r="O14" s="414" t="s">
        <v>108</v>
      </c>
      <c r="P14" s="423">
        <v>0.65</v>
      </c>
      <c r="Q14" s="423">
        <v>0.56000000000000005</v>
      </c>
      <c r="R14" s="423">
        <v>0.51</v>
      </c>
      <c r="S14" s="423">
        <v>0.51</v>
      </c>
      <c r="T14" s="423">
        <v>0.46</v>
      </c>
      <c r="U14" s="423">
        <v>0.52</v>
      </c>
    </row>
    <row r="15" spans="1:21" x14ac:dyDescent="0.25">
      <c r="A15" s="600"/>
      <c r="B15" s="414" t="s">
        <v>109</v>
      </c>
      <c r="C15" s="423">
        <v>0.7</v>
      </c>
      <c r="D15" s="423">
        <v>0.6</v>
      </c>
      <c r="E15" s="423">
        <v>0.56000000000000005</v>
      </c>
      <c r="F15" s="423">
        <v>0.59</v>
      </c>
      <c r="G15" s="423">
        <v>0.59</v>
      </c>
      <c r="H15" s="423">
        <v>0.56000000000000005</v>
      </c>
      <c r="I15" s="423">
        <v>0.56999999999999995</v>
      </c>
      <c r="J15" s="423">
        <v>0.62</v>
      </c>
      <c r="K15" s="423">
        <v>0.6</v>
      </c>
      <c r="N15" s="600"/>
      <c r="O15" s="414" t="s">
        <v>109</v>
      </c>
      <c r="P15" s="423">
        <v>0.7</v>
      </c>
      <c r="Q15" s="423">
        <v>0.6</v>
      </c>
      <c r="R15" s="423">
        <v>0.56000000000000005</v>
      </c>
      <c r="S15" s="423">
        <v>0.59</v>
      </c>
      <c r="T15" s="423">
        <v>0.57999999999999996</v>
      </c>
      <c r="U15" s="423">
        <v>0.6</v>
      </c>
    </row>
    <row r="16" spans="1:21" x14ac:dyDescent="0.25">
      <c r="A16" s="600"/>
      <c r="B16" s="414" t="s">
        <v>16</v>
      </c>
      <c r="C16" s="423">
        <v>0.68</v>
      </c>
      <c r="D16" s="423">
        <v>0.57999999999999996</v>
      </c>
      <c r="E16" s="423">
        <v>0.53</v>
      </c>
      <c r="F16" s="423">
        <v>0.54</v>
      </c>
      <c r="G16" s="423">
        <v>0.53</v>
      </c>
      <c r="H16" s="423">
        <v>0.5</v>
      </c>
      <c r="I16" s="423">
        <v>0.47</v>
      </c>
      <c r="J16" s="423">
        <v>0.53</v>
      </c>
      <c r="K16" s="423">
        <v>0.56000000000000005</v>
      </c>
      <c r="N16" s="600"/>
      <c r="O16" s="414" t="s">
        <v>16</v>
      </c>
      <c r="P16" s="423">
        <v>0.68</v>
      </c>
      <c r="Q16" s="423">
        <v>0.57999999999999996</v>
      </c>
      <c r="R16" s="423">
        <v>0.53</v>
      </c>
      <c r="S16" s="423">
        <v>0.54</v>
      </c>
      <c r="T16" s="423">
        <v>0.51</v>
      </c>
      <c r="U16" s="423">
        <v>0.56000000000000005</v>
      </c>
    </row>
    <row r="17" spans="1:21" x14ac:dyDescent="0.25">
      <c r="A17" s="625">
        <v>2016</v>
      </c>
      <c r="B17" s="35" t="s">
        <v>108</v>
      </c>
      <c r="C17" s="422">
        <v>0.64</v>
      </c>
      <c r="D17" s="422">
        <v>0.55000000000000004</v>
      </c>
      <c r="E17" s="422">
        <v>0.49</v>
      </c>
      <c r="F17" s="422">
        <v>0.48</v>
      </c>
      <c r="G17" s="422">
        <v>0.46</v>
      </c>
      <c r="H17" s="422">
        <v>0.42</v>
      </c>
      <c r="I17" s="422">
        <v>0.38</v>
      </c>
      <c r="J17" s="422">
        <v>0.35</v>
      </c>
      <c r="K17" s="422">
        <v>0.49</v>
      </c>
      <c r="N17" s="625">
        <v>2016</v>
      </c>
      <c r="O17" s="35" t="s">
        <v>108</v>
      </c>
      <c r="P17" s="422">
        <v>0.64</v>
      </c>
      <c r="Q17" s="422">
        <v>0.55000000000000004</v>
      </c>
      <c r="R17" s="422">
        <v>0.49</v>
      </c>
      <c r="S17" s="422">
        <v>0.48</v>
      </c>
      <c r="T17" s="422">
        <v>0.42</v>
      </c>
      <c r="U17" s="422">
        <v>0.49</v>
      </c>
    </row>
    <row r="18" spans="1:21" x14ac:dyDescent="0.25">
      <c r="A18" s="625"/>
      <c r="B18" s="35" t="s">
        <v>109</v>
      </c>
      <c r="C18" s="422">
        <v>0.67</v>
      </c>
      <c r="D18" s="422">
        <v>0.56999999999999995</v>
      </c>
      <c r="E18" s="422">
        <v>0.54</v>
      </c>
      <c r="F18" s="422">
        <v>0.54</v>
      </c>
      <c r="G18" s="422">
        <v>0.56999999999999995</v>
      </c>
      <c r="H18" s="422">
        <v>0.54</v>
      </c>
      <c r="I18" s="422">
        <v>0.53</v>
      </c>
      <c r="J18" s="422">
        <v>0.63</v>
      </c>
      <c r="K18" s="422">
        <v>0.56999999999999995</v>
      </c>
      <c r="N18" s="625"/>
      <c r="O18" s="35" t="s">
        <v>109</v>
      </c>
      <c r="P18" s="422">
        <v>0.67</v>
      </c>
      <c r="Q18" s="422">
        <v>0.56999999999999995</v>
      </c>
      <c r="R18" s="422">
        <v>0.54</v>
      </c>
      <c r="S18" s="422">
        <v>0.54</v>
      </c>
      <c r="T18" s="422">
        <v>0.55000000000000004</v>
      </c>
      <c r="U18" s="422">
        <v>0.56999999999999995</v>
      </c>
    </row>
    <row r="19" spans="1:21" x14ac:dyDescent="0.25">
      <c r="A19" s="625"/>
      <c r="B19" s="35" t="s">
        <v>16</v>
      </c>
      <c r="C19" s="422">
        <v>0.66</v>
      </c>
      <c r="D19" s="422">
        <v>0.56000000000000005</v>
      </c>
      <c r="E19" s="422">
        <v>0.51</v>
      </c>
      <c r="F19" s="422">
        <v>0.51</v>
      </c>
      <c r="G19" s="422">
        <v>0.5</v>
      </c>
      <c r="H19" s="422">
        <v>0.47</v>
      </c>
      <c r="I19" s="422">
        <v>0.45</v>
      </c>
      <c r="J19" s="422">
        <v>0.47</v>
      </c>
      <c r="K19" s="422">
        <v>0.53</v>
      </c>
      <c r="N19" s="625"/>
      <c r="O19" s="35" t="s">
        <v>16</v>
      </c>
      <c r="P19" s="422">
        <v>0.66</v>
      </c>
      <c r="Q19" s="422">
        <v>0.56000000000000005</v>
      </c>
      <c r="R19" s="422">
        <v>0.51</v>
      </c>
      <c r="S19" s="422">
        <v>0.51</v>
      </c>
      <c r="T19" s="422">
        <v>0.48</v>
      </c>
      <c r="U19" s="422">
        <v>0.53</v>
      </c>
    </row>
    <row r="20" spans="1:21" x14ac:dyDescent="0.25">
      <c r="A20" s="600">
        <v>2017</v>
      </c>
      <c r="B20" s="414" t="s">
        <v>108</v>
      </c>
      <c r="C20" s="423">
        <v>0.64</v>
      </c>
      <c r="D20" s="423">
        <v>0.55000000000000004</v>
      </c>
      <c r="E20" s="423">
        <v>0.51</v>
      </c>
      <c r="F20" s="423">
        <v>0.48</v>
      </c>
      <c r="G20" s="423">
        <v>0.47</v>
      </c>
      <c r="H20" s="423">
        <v>0.45</v>
      </c>
      <c r="I20" s="423">
        <v>0.4</v>
      </c>
      <c r="J20" s="423">
        <v>0.33</v>
      </c>
      <c r="K20" s="423">
        <v>0.5</v>
      </c>
      <c r="N20" s="600">
        <v>2017</v>
      </c>
      <c r="O20" s="414" t="s">
        <v>108</v>
      </c>
      <c r="P20" s="423">
        <v>0.64</v>
      </c>
      <c r="Q20" s="423">
        <v>0.55000000000000004</v>
      </c>
      <c r="R20" s="423">
        <v>0.51</v>
      </c>
      <c r="S20" s="423">
        <v>0.48</v>
      </c>
      <c r="T20" s="423">
        <v>0.44</v>
      </c>
      <c r="U20" s="423">
        <v>0.5</v>
      </c>
    </row>
    <row r="21" spans="1:21" x14ac:dyDescent="0.25">
      <c r="A21" s="600"/>
      <c r="B21" s="414" t="s">
        <v>109</v>
      </c>
      <c r="C21" s="423">
        <v>0.69</v>
      </c>
      <c r="D21" s="423">
        <v>0.61</v>
      </c>
      <c r="E21" s="423">
        <v>0.55000000000000004</v>
      </c>
      <c r="F21" s="423">
        <v>0.56000000000000005</v>
      </c>
      <c r="G21" s="423">
        <v>0.56000000000000005</v>
      </c>
      <c r="H21" s="423">
        <v>0.56000000000000005</v>
      </c>
      <c r="I21" s="423">
        <v>0.55000000000000004</v>
      </c>
      <c r="J21" s="423">
        <v>0.56000000000000005</v>
      </c>
      <c r="K21" s="423">
        <v>0.57999999999999996</v>
      </c>
      <c r="N21" s="600"/>
      <c r="O21" s="414" t="s">
        <v>109</v>
      </c>
      <c r="P21" s="423">
        <v>0.69</v>
      </c>
      <c r="Q21" s="423">
        <v>0.61</v>
      </c>
      <c r="R21" s="423">
        <v>0.55000000000000004</v>
      </c>
      <c r="S21" s="423">
        <v>0.56000000000000005</v>
      </c>
      <c r="T21" s="423">
        <v>0.56000000000000005</v>
      </c>
      <c r="U21" s="423">
        <v>0.57999999999999996</v>
      </c>
    </row>
    <row r="22" spans="1:21" x14ac:dyDescent="0.25">
      <c r="A22" s="600"/>
      <c r="B22" s="414" t="s">
        <v>16</v>
      </c>
      <c r="C22" s="423">
        <v>0.67</v>
      </c>
      <c r="D22" s="423">
        <v>0.57999999999999996</v>
      </c>
      <c r="E22" s="423">
        <v>0.52</v>
      </c>
      <c r="F22" s="423">
        <v>0.52</v>
      </c>
      <c r="G22" s="423">
        <v>0.51</v>
      </c>
      <c r="H22" s="423">
        <v>0.5</v>
      </c>
      <c r="I22" s="423">
        <v>0.47</v>
      </c>
      <c r="J22" s="423">
        <v>0.44</v>
      </c>
      <c r="K22" s="423">
        <v>0.54</v>
      </c>
      <c r="N22" s="600"/>
      <c r="O22" s="414" t="s">
        <v>16</v>
      </c>
      <c r="P22" s="423">
        <v>0.67</v>
      </c>
      <c r="Q22" s="423">
        <v>0.57999999999999996</v>
      </c>
      <c r="R22" s="423">
        <v>0.52</v>
      </c>
      <c r="S22" s="423">
        <v>0.52</v>
      </c>
      <c r="T22" s="423">
        <v>0.49</v>
      </c>
      <c r="U22" s="423">
        <v>0.54</v>
      </c>
    </row>
    <row r="23" spans="1:21" x14ac:dyDescent="0.25">
      <c r="A23" s="624">
        <v>2018</v>
      </c>
      <c r="B23" s="35" t="s">
        <v>108</v>
      </c>
      <c r="C23" s="422">
        <v>0.66</v>
      </c>
      <c r="D23" s="422">
        <v>0.56000000000000005</v>
      </c>
      <c r="E23" s="422">
        <v>0.49</v>
      </c>
      <c r="F23" s="422">
        <v>0.48</v>
      </c>
      <c r="G23" s="422">
        <v>0.45</v>
      </c>
      <c r="H23" s="422">
        <v>0.43</v>
      </c>
      <c r="I23" s="422">
        <v>0.39</v>
      </c>
      <c r="J23" s="422">
        <v>0.39</v>
      </c>
      <c r="K23" s="422">
        <v>0.5</v>
      </c>
      <c r="N23" s="624">
        <v>2018</v>
      </c>
      <c r="O23" s="35" t="s">
        <v>108</v>
      </c>
      <c r="P23" s="422">
        <v>0.66</v>
      </c>
      <c r="Q23" s="422">
        <v>0.56000000000000005</v>
      </c>
      <c r="R23" s="422">
        <v>0.49</v>
      </c>
      <c r="S23" s="422">
        <v>0.48</v>
      </c>
      <c r="T23" s="422">
        <v>0.43</v>
      </c>
      <c r="U23" s="422">
        <v>0.5</v>
      </c>
    </row>
    <row r="24" spans="1:21" x14ac:dyDescent="0.25">
      <c r="A24" s="624"/>
      <c r="B24" s="35" t="s">
        <v>109</v>
      </c>
      <c r="C24" s="422">
        <v>0.7</v>
      </c>
      <c r="D24" s="422">
        <v>0.59</v>
      </c>
      <c r="E24" s="422">
        <v>0.55000000000000004</v>
      </c>
      <c r="F24" s="422">
        <v>0.56000000000000005</v>
      </c>
      <c r="G24" s="422">
        <v>0.56999999999999995</v>
      </c>
      <c r="H24" s="422">
        <v>0.52</v>
      </c>
      <c r="I24" s="422">
        <v>0.59</v>
      </c>
      <c r="J24" s="422">
        <v>0.6</v>
      </c>
      <c r="K24" s="422">
        <v>0.57999999999999996</v>
      </c>
      <c r="N24" s="624"/>
      <c r="O24" s="35" t="s">
        <v>109</v>
      </c>
      <c r="P24" s="422">
        <v>0.7</v>
      </c>
      <c r="Q24" s="422">
        <v>0.59</v>
      </c>
      <c r="R24" s="422">
        <v>0.55000000000000004</v>
      </c>
      <c r="S24" s="422">
        <v>0.56000000000000005</v>
      </c>
      <c r="T24" s="422">
        <v>0.55000000000000004</v>
      </c>
      <c r="U24" s="422">
        <v>0.57999999999999996</v>
      </c>
    </row>
    <row r="25" spans="1:21" x14ac:dyDescent="0.25">
      <c r="A25" s="624"/>
      <c r="B25" s="35" t="s">
        <v>16</v>
      </c>
      <c r="C25" s="422">
        <v>0.68</v>
      </c>
      <c r="D25" s="422">
        <v>0.56999999999999995</v>
      </c>
      <c r="E25" s="422">
        <v>0.52</v>
      </c>
      <c r="F25" s="422">
        <v>0.51</v>
      </c>
      <c r="G25" s="422">
        <v>0.5</v>
      </c>
      <c r="H25" s="422">
        <v>0.47</v>
      </c>
      <c r="I25" s="422">
        <v>0.48</v>
      </c>
      <c r="J25" s="422">
        <v>0.49</v>
      </c>
      <c r="K25" s="422">
        <v>0.54</v>
      </c>
      <c r="N25" s="624"/>
      <c r="O25" s="35" t="s">
        <v>16</v>
      </c>
      <c r="P25" s="422">
        <v>0.68</v>
      </c>
      <c r="Q25" s="422">
        <v>0.56999999999999995</v>
      </c>
      <c r="R25" s="422">
        <v>0.52</v>
      </c>
      <c r="S25" s="422">
        <v>0.51</v>
      </c>
      <c r="T25" s="422">
        <v>0.48</v>
      </c>
      <c r="U25" s="422">
        <v>0.54</v>
      </c>
    </row>
    <row r="26" spans="1:21" x14ac:dyDescent="0.25">
      <c r="A26" s="602">
        <v>2019</v>
      </c>
      <c r="B26" s="414" t="s">
        <v>108</v>
      </c>
      <c r="C26" s="423">
        <v>0.66</v>
      </c>
      <c r="D26" s="423">
        <v>0.55000000000000004</v>
      </c>
      <c r="E26" s="423">
        <v>0.5</v>
      </c>
      <c r="F26" s="423">
        <v>0.49</v>
      </c>
      <c r="G26" s="423">
        <v>0.47</v>
      </c>
      <c r="H26" s="423">
        <v>0.42</v>
      </c>
      <c r="I26" s="423">
        <v>0.37</v>
      </c>
      <c r="J26" s="423">
        <v>0.38</v>
      </c>
      <c r="K26" s="423">
        <v>0.51</v>
      </c>
      <c r="N26" s="602">
        <v>2019</v>
      </c>
      <c r="O26" s="414" t="s">
        <v>108</v>
      </c>
      <c r="P26" s="423">
        <v>0.66</v>
      </c>
      <c r="Q26" s="423">
        <v>0.55000000000000004</v>
      </c>
      <c r="R26" s="423">
        <v>0.5</v>
      </c>
      <c r="S26" s="423">
        <v>0.49</v>
      </c>
      <c r="T26" s="423">
        <v>0.43</v>
      </c>
      <c r="U26" s="423">
        <v>0.51</v>
      </c>
    </row>
    <row r="27" spans="1:21" x14ac:dyDescent="0.25">
      <c r="A27" s="602"/>
      <c r="B27" s="414" t="s">
        <v>109</v>
      </c>
      <c r="C27" s="423">
        <v>0.69</v>
      </c>
      <c r="D27" s="423">
        <v>0.6</v>
      </c>
      <c r="E27" s="423">
        <v>0.55000000000000004</v>
      </c>
      <c r="F27" s="423">
        <v>0.53</v>
      </c>
      <c r="G27" s="423">
        <v>0.56999999999999995</v>
      </c>
      <c r="H27" s="423">
        <v>0.53</v>
      </c>
      <c r="I27" s="423">
        <v>0.53</v>
      </c>
      <c r="J27" s="423">
        <v>0.61</v>
      </c>
      <c r="K27" s="423">
        <v>0.57999999999999996</v>
      </c>
      <c r="N27" s="602"/>
      <c r="O27" s="414" t="s">
        <v>109</v>
      </c>
      <c r="P27" s="423">
        <v>0.69</v>
      </c>
      <c r="Q27" s="423">
        <v>0.6</v>
      </c>
      <c r="R27" s="423">
        <v>0.55000000000000004</v>
      </c>
      <c r="S27" s="423">
        <v>0.53</v>
      </c>
      <c r="T27" s="423">
        <v>0.55000000000000004</v>
      </c>
      <c r="U27" s="423">
        <v>0.57999999999999996</v>
      </c>
    </row>
    <row r="28" spans="1:21" ht="15.75" thickBot="1" x14ac:dyDescent="0.3">
      <c r="A28" s="603"/>
      <c r="B28" s="414" t="s">
        <v>16</v>
      </c>
      <c r="C28" s="423">
        <v>0.67</v>
      </c>
      <c r="D28" s="423">
        <v>0.56999999999999995</v>
      </c>
      <c r="E28" s="423">
        <v>0.52</v>
      </c>
      <c r="F28" s="423">
        <v>0.51</v>
      </c>
      <c r="G28" s="423">
        <v>0.51</v>
      </c>
      <c r="H28" s="423">
        <v>0.47</v>
      </c>
      <c r="I28" s="423">
        <v>0.44</v>
      </c>
      <c r="J28" s="423">
        <v>0.49</v>
      </c>
      <c r="K28" s="423">
        <v>0.54</v>
      </c>
      <c r="N28" s="603"/>
      <c r="O28" s="414" t="s">
        <v>16</v>
      </c>
      <c r="P28" s="423">
        <v>0.67</v>
      </c>
      <c r="Q28" s="423">
        <v>0.56999999999999995</v>
      </c>
      <c r="R28" s="423">
        <v>0.52</v>
      </c>
      <c r="S28" s="423">
        <v>0.51</v>
      </c>
      <c r="T28" s="456">
        <v>0.48</v>
      </c>
      <c r="U28" s="423">
        <v>0.54</v>
      </c>
    </row>
    <row r="29" spans="1:21" x14ac:dyDescent="0.25">
      <c r="A29" s="597" t="s">
        <v>11</v>
      </c>
      <c r="B29" s="416" t="s">
        <v>108</v>
      </c>
      <c r="C29" s="424">
        <v>0.64</v>
      </c>
      <c r="D29" s="424">
        <v>0.56000000000000005</v>
      </c>
      <c r="E29" s="424">
        <v>0.5</v>
      </c>
      <c r="F29" s="424">
        <v>0.49</v>
      </c>
      <c r="G29" s="424">
        <v>0.47</v>
      </c>
      <c r="H29" s="424">
        <v>0.43</v>
      </c>
      <c r="I29" s="424">
        <v>0.38</v>
      </c>
      <c r="J29" s="424">
        <v>0.35</v>
      </c>
      <c r="K29" s="424">
        <v>0.5</v>
      </c>
      <c r="N29" s="597" t="s">
        <v>11</v>
      </c>
      <c r="O29" s="416" t="s">
        <v>108</v>
      </c>
      <c r="P29" s="424">
        <v>0.64</v>
      </c>
      <c r="Q29" s="424">
        <v>0.56000000000000005</v>
      </c>
      <c r="R29" s="424">
        <v>0.5</v>
      </c>
      <c r="S29" s="424">
        <v>0.49</v>
      </c>
      <c r="T29" s="424">
        <v>0.43</v>
      </c>
      <c r="U29" s="424">
        <v>0.5</v>
      </c>
    </row>
    <row r="30" spans="1:21" x14ac:dyDescent="0.25">
      <c r="A30" s="597"/>
      <c r="B30" s="425" t="s">
        <v>109</v>
      </c>
      <c r="C30" s="426">
        <v>0.69</v>
      </c>
      <c r="D30" s="426">
        <v>0.6</v>
      </c>
      <c r="E30" s="426">
        <v>0.56000000000000005</v>
      </c>
      <c r="F30" s="426">
        <v>0.56999999999999995</v>
      </c>
      <c r="G30" s="426">
        <v>0.57999999999999996</v>
      </c>
      <c r="H30" s="426">
        <v>0.56999999999999995</v>
      </c>
      <c r="I30" s="426">
        <v>0.59</v>
      </c>
      <c r="J30" s="426">
        <v>0.62</v>
      </c>
      <c r="K30" s="426">
        <v>0.6</v>
      </c>
      <c r="N30" s="597"/>
      <c r="O30" s="425" t="s">
        <v>109</v>
      </c>
      <c r="P30" s="426">
        <v>0.69</v>
      </c>
      <c r="Q30" s="426">
        <v>0.6</v>
      </c>
      <c r="R30" s="426">
        <v>0.56000000000000005</v>
      </c>
      <c r="S30" s="426">
        <v>0.56999999999999995</v>
      </c>
      <c r="T30" s="426">
        <v>0.57999999999999996</v>
      </c>
      <c r="U30" s="426">
        <v>0.6</v>
      </c>
    </row>
    <row r="31" spans="1:21" ht="15.75" thickBot="1" x14ac:dyDescent="0.3">
      <c r="A31" s="598"/>
      <c r="B31" s="420" t="s">
        <v>16</v>
      </c>
      <c r="C31" s="427">
        <v>0.67</v>
      </c>
      <c r="D31" s="427">
        <v>0.57999999999999996</v>
      </c>
      <c r="E31" s="427">
        <v>0.53</v>
      </c>
      <c r="F31" s="427">
        <v>0.53</v>
      </c>
      <c r="G31" s="427">
        <v>0.52</v>
      </c>
      <c r="H31" s="427">
        <v>0.49</v>
      </c>
      <c r="I31" s="427">
        <v>0.47</v>
      </c>
      <c r="J31" s="427">
        <v>0.48</v>
      </c>
      <c r="K31" s="427">
        <v>0.55000000000000004</v>
      </c>
      <c r="N31" s="598"/>
      <c r="O31" s="438" t="s">
        <v>16</v>
      </c>
      <c r="P31" s="427">
        <v>0.67</v>
      </c>
      <c r="Q31" s="427">
        <v>0.57999999999999996</v>
      </c>
      <c r="R31" s="427">
        <v>0.53</v>
      </c>
      <c r="S31" s="427">
        <v>0.53</v>
      </c>
      <c r="T31" s="427">
        <v>0.5</v>
      </c>
      <c r="U31" s="427">
        <v>0.55000000000000004</v>
      </c>
    </row>
    <row r="32" spans="1:21" ht="14.45" customHeight="1" x14ac:dyDescent="0.25">
      <c r="A32" s="597" t="s">
        <v>156</v>
      </c>
      <c r="B32" s="416" t="s">
        <v>108</v>
      </c>
      <c r="C32" s="424">
        <v>0.64</v>
      </c>
      <c r="D32" s="424">
        <v>0.56000000000000005</v>
      </c>
      <c r="E32" s="424">
        <v>0.5</v>
      </c>
      <c r="F32" s="424">
        <v>0.49</v>
      </c>
      <c r="G32" s="424">
        <v>0.47</v>
      </c>
      <c r="H32" s="424">
        <v>0.43</v>
      </c>
      <c r="I32" s="424">
        <v>0.39</v>
      </c>
      <c r="J32" s="424">
        <v>0.35</v>
      </c>
      <c r="K32" s="424">
        <v>0.5</v>
      </c>
      <c r="N32" s="597" t="s">
        <v>156</v>
      </c>
      <c r="O32" s="416" t="s">
        <v>108</v>
      </c>
      <c r="P32" s="424">
        <v>0.64</v>
      </c>
      <c r="Q32" s="424">
        <v>0.56000000000000005</v>
      </c>
      <c r="R32" s="424">
        <v>0.5</v>
      </c>
      <c r="S32" s="424">
        <v>0.49</v>
      </c>
      <c r="T32" s="424">
        <v>0.44</v>
      </c>
      <c r="U32" s="424">
        <v>0.5</v>
      </c>
    </row>
    <row r="33" spans="1:21" x14ac:dyDescent="0.25">
      <c r="A33" s="597"/>
      <c r="B33" s="425" t="s">
        <v>109</v>
      </c>
      <c r="C33" s="426">
        <v>0.69</v>
      </c>
      <c r="D33" s="426">
        <v>0.6</v>
      </c>
      <c r="E33" s="426">
        <v>0.55000000000000004</v>
      </c>
      <c r="F33" s="426">
        <v>0.56999999999999995</v>
      </c>
      <c r="G33" s="426">
        <v>0.57999999999999996</v>
      </c>
      <c r="H33" s="426">
        <v>0.56000000000000005</v>
      </c>
      <c r="I33" s="426">
        <v>0.56999999999999995</v>
      </c>
      <c r="J33" s="426">
        <v>0.61</v>
      </c>
      <c r="K33" s="426">
        <v>0.59</v>
      </c>
      <c r="N33" s="597"/>
      <c r="O33" s="425" t="s">
        <v>109</v>
      </c>
      <c r="P33" s="426">
        <v>0.69</v>
      </c>
      <c r="Q33" s="426">
        <v>0.6</v>
      </c>
      <c r="R33" s="426">
        <v>0.55000000000000004</v>
      </c>
      <c r="S33" s="426">
        <v>0.56999999999999995</v>
      </c>
      <c r="T33" s="426">
        <v>0.57999999999999996</v>
      </c>
      <c r="U33" s="426">
        <v>0.59</v>
      </c>
    </row>
    <row r="34" spans="1:21" ht="15.75" thickBot="1" x14ac:dyDescent="0.3">
      <c r="A34" s="598"/>
      <c r="B34" s="420" t="s">
        <v>16</v>
      </c>
      <c r="C34" s="427">
        <v>0.67</v>
      </c>
      <c r="D34" s="427">
        <v>0.57999999999999996</v>
      </c>
      <c r="E34" s="427">
        <v>0.53</v>
      </c>
      <c r="F34" s="427">
        <v>0.53</v>
      </c>
      <c r="G34" s="427">
        <v>0.51</v>
      </c>
      <c r="H34" s="427">
        <v>0.49</v>
      </c>
      <c r="I34" s="427">
        <v>0.47</v>
      </c>
      <c r="J34" s="427">
        <v>0.48</v>
      </c>
      <c r="K34" s="427">
        <v>0.55000000000000004</v>
      </c>
      <c r="N34" s="598"/>
      <c r="O34" s="438" t="s">
        <v>16</v>
      </c>
      <c r="P34" s="427">
        <v>0.67</v>
      </c>
      <c r="Q34" s="427">
        <v>0.57999999999999996</v>
      </c>
      <c r="R34" s="427">
        <v>0.53</v>
      </c>
      <c r="S34" s="427">
        <v>0.53</v>
      </c>
      <c r="T34" s="427">
        <v>0.5</v>
      </c>
      <c r="U34" s="427">
        <v>0.55000000000000004</v>
      </c>
    </row>
    <row r="35" spans="1:21" ht="14.45" customHeight="1" x14ac:dyDescent="0.25">
      <c r="A35" s="597" t="s">
        <v>218</v>
      </c>
      <c r="B35" s="416" t="s">
        <v>108</v>
      </c>
      <c r="C35" s="424">
        <v>0.65</v>
      </c>
      <c r="D35" s="424">
        <v>0.56000000000000005</v>
      </c>
      <c r="E35" s="424">
        <v>0.5</v>
      </c>
      <c r="F35" s="424">
        <v>0.49</v>
      </c>
      <c r="G35" s="424">
        <v>0.46</v>
      </c>
      <c r="H35" s="424">
        <v>0.43</v>
      </c>
      <c r="I35" s="424">
        <v>0.39</v>
      </c>
      <c r="J35" s="424">
        <v>0.37</v>
      </c>
      <c r="K35" s="424">
        <v>0.5</v>
      </c>
      <c r="N35" s="597" t="s">
        <v>218</v>
      </c>
      <c r="O35" s="416" t="s">
        <v>108</v>
      </c>
      <c r="P35" s="424">
        <v>0.65</v>
      </c>
      <c r="Q35" s="424">
        <v>0.56000000000000005</v>
      </c>
      <c r="R35" s="424">
        <v>0.5</v>
      </c>
      <c r="S35" s="424">
        <v>0.49</v>
      </c>
      <c r="T35" s="424">
        <v>0.43</v>
      </c>
      <c r="U35" s="424">
        <v>0.5</v>
      </c>
    </row>
    <row r="36" spans="1:21" x14ac:dyDescent="0.25">
      <c r="A36" s="597"/>
      <c r="B36" s="425" t="s">
        <v>109</v>
      </c>
      <c r="C36" s="426">
        <v>0.69</v>
      </c>
      <c r="D36" s="426">
        <v>0.59</v>
      </c>
      <c r="E36" s="426">
        <v>0.55000000000000004</v>
      </c>
      <c r="F36" s="426">
        <v>0.56999999999999995</v>
      </c>
      <c r="G36" s="426">
        <v>0.57999999999999996</v>
      </c>
      <c r="H36" s="426">
        <v>0.55000000000000004</v>
      </c>
      <c r="I36" s="426">
        <v>0.56999999999999995</v>
      </c>
      <c r="J36" s="426">
        <v>0.61</v>
      </c>
      <c r="K36" s="426">
        <v>0.59</v>
      </c>
      <c r="N36" s="597"/>
      <c r="O36" s="425" t="s">
        <v>109</v>
      </c>
      <c r="P36" s="426">
        <v>0.69</v>
      </c>
      <c r="Q36" s="426">
        <v>0.59</v>
      </c>
      <c r="R36" s="426">
        <v>0.55000000000000004</v>
      </c>
      <c r="S36" s="426">
        <v>0.56999999999999995</v>
      </c>
      <c r="T36" s="426">
        <v>0.56999999999999995</v>
      </c>
      <c r="U36" s="426">
        <v>0.59</v>
      </c>
    </row>
    <row r="37" spans="1:21" ht="15.75" thickBot="1" x14ac:dyDescent="0.3">
      <c r="A37" s="598"/>
      <c r="B37" s="420" t="s">
        <v>16</v>
      </c>
      <c r="C37" s="427">
        <v>0.67</v>
      </c>
      <c r="D37" s="427">
        <v>0.56999999999999995</v>
      </c>
      <c r="E37" s="427">
        <v>0.52</v>
      </c>
      <c r="F37" s="427">
        <v>0.52</v>
      </c>
      <c r="G37" s="427">
        <v>0.51</v>
      </c>
      <c r="H37" s="427">
        <v>0.49</v>
      </c>
      <c r="I37" s="427">
        <v>0.47</v>
      </c>
      <c r="J37" s="427">
        <v>0.48</v>
      </c>
      <c r="K37" s="427">
        <v>0.54</v>
      </c>
      <c r="N37" s="598"/>
      <c r="O37" s="438" t="s">
        <v>16</v>
      </c>
      <c r="P37" s="427">
        <v>0.67</v>
      </c>
      <c r="Q37" s="427">
        <v>0.56999999999999995</v>
      </c>
      <c r="R37" s="427">
        <v>0.52</v>
      </c>
      <c r="S37" s="427">
        <v>0.52</v>
      </c>
      <c r="T37" s="427">
        <v>0.49</v>
      </c>
      <c r="U37" s="427">
        <v>0.54</v>
      </c>
    </row>
    <row r="38" spans="1:21" ht="14.45" customHeight="1" x14ac:dyDescent="0.25">
      <c r="A38" s="597" t="s">
        <v>251</v>
      </c>
      <c r="B38" s="416" t="s">
        <v>108</v>
      </c>
      <c r="C38" s="424">
        <v>0.65</v>
      </c>
      <c r="D38" s="424">
        <v>0.55000000000000004</v>
      </c>
      <c r="E38" s="424">
        <v>0.5</v>
      </c>
      <c r="F38" s="424">
        <v>0.49</v>
      </c>
      <c r="G38" s="424">
        <v>0.47</v>
      </c>
      <c r="H38" s="424">
        <v>0.43</v>
      </c>
      <c r="I38" s="424">
        <v>0.38</v>
      </c>
      <c r="J38" s="424">
        <v>0.37</v>
      </c>
      <c r="K38" s="424">
        <v>0.5</v>
      </c>
      <c r="N38" s="597" t="s">
        <v>251</v>
      </c>
      <c r="O38" s="416" t="s">
        <v>108</v>
      </c>
      <c r="P38" s="424">
        <v>0.65</v>
      </c>
      <c r="Q38" s="424">
        <v>0.55000000000000004</v>
      </c>
      <c r="R38" s="424">
        <v>0.5</v>
      </c>
      <c r="S38" s="424">
        <v>0.49</v>
      </c>
      <c r="T38" s="424">
        <v>0.43</v>
      </c>
      <c r="U38" s="424">
        <v>0.5</v>
      </c>
    </row>
    <row r="39" spans="1:21" x14ac:dyDescent="0.25">
      <c r="A39" s="597"/>
      <c r="B39" s="425" t="s">
        <v>109</v>
      </c>
      <c r="C39" s="426">
        <v>0.69</v>
      </c>
      <c r="D39" s="426">
        <v>0.59</v>
      </c>
      <c r="E39" s="426">
        <v>0.55000000000000004</v>
      </c>
      <c r="F39" s="426">
        <v>0.56000000000000005</v>
      </c>
      <c r="G39" s="426">
        <v>0.56999999999999995</v>
      </c>
      <c r="H39" s="426">
        <v>0.54</v>
      </c>
      <c r="I39" s="426">
        <v>0.55000000000000004</v>
      </c>
      <c r="J39" s="426">
        <v>0.6</v>
      </c>
      <c r="K39" s="426">
        <v>0.57999999999999996</v>
      </c>
      <c r="N39" s="597"/>
      <c r="O39" s="425" t="s">
        <v>109</v>
      </c>
      <c r="P39" s="426">
        <v>0.69</v>
      </c>
      <c r="Q39" s="426">
        <v>0.59</v>
      </c>
      <c r="R39" s="426">
        <v>0.55000000000000004</v>
      </c>
      <c r="S39" s="426">
        <v>0.56000000000000005</v>
      </c>
      <c r="T39" s="426">
        <v>0.56000000000000005</v>
      </c>
      <c r="U39" s="426">
        <v>0.57999999999999996</v>
      </c>
    </row>
    <row r="40" spans="1:21" ht="15.75" thickBot="1" x14ac:dyDescent="0.3">
      <c r="A40" s="598"/>
      <c r="B40" s="420" t="s">
        <v>16</v>
      </c>
      <c r="C40" s="427">
        <v>0.67</v>
      </c>
      <c r="D40" s="427">
        <v>0.56999999999999995</v>
      </c>
      <c r="E40" s="427">
        <v>0.52</v>
      </c>
      <c r="F40" s="427">
        <v>0.52</v>
      </c>
      <c r="G40" s="427">
        <v>0.51</v>
      </c>
      <c r="H40" s="427">
        <v>0.48</v>
      </c>
      <c r="I40" s="427">
        <v>0.46</v>
      </c>
      <c r="J40" s="427">
        <v>0.48</v>
      </c>
      <c r="K40" s="427">
        <v>0.54</v>
      </c>
      <c r="N40" s="598"/>
      <c r="O40" s="438" t="s">
        <v>16</v>
      </c>
      <c r="P40" s="427">
        <v>0.67</v>
      </c>
      <c r="Q40" s="427">
        <v>0.56999999999999995</v>
      </c>
      <c r="R40" s="427">
        <v>0.52</v>
      </c>
      <c r="S40" s="427">
        <v>0.52</v>
      </c>
      <c r="T40" s="427">
        <v>0.49</v>
      </c>
      <c r="U40" s="427">
        <v>0.54</v>
      </c>
    </row>
    <row r="43" spans="1:21" x14ac:dyDescent="0.25">
      <c r="A43" s="405" t="s">
        <v>301</v>
      </c>
    </row>
    <row r="44" spans="1:21" x14ac:dyDescent="0.25">
      <c r="A44" s="405" t="s">
        <v>302</v>
      </c>
    </row>
    <row r="45" spans="1:21" x14ac:dyDescent="0.25">
      <c r="A45" s="405" t="s">
        <v>303</v>
      </c>
    </row>
    <row r="46" spans="1:21" x14ac:dyDescent="0.25">
      <c r="A46" s="405" t="s">
        <v>304</v>
      </c>
    </row>
    <row r="47" spans="1:21" x14ac:dyDescent="0.25">
      <c r="A47" s="405" t="s">
        <v>305</v>
      </c>
    </row>
    <row r="48" spans="1:21" x14ac:dyDescent="0.25">
      <c r="A48" s="428" t="s">
        <v>306</v>
      </c>
    </row>
    <row r="50" spans="1:11" x14ac:dyDescent="0.25">
      <c r="A50" s="485" t="s">
        <v>88</v>
      </c>
    </row>
    <row r="53" spans="1:11" x14ac:dyDescent="0.25">
      <c r="A53" s="1" t="s">
        <v>362</v>
      </c>
    </row>
    <row r="54" spans="1:11" ht="15.75" thickBot="1" x14ac:dyDescent="0.3"/>
    <row r="55" spans="1:11" x14ac:dyDescent="0.25">
      <c r="A55" s="612" t="s">
        <v>9</v>
      </c>
      <c r="B55" s="612" t="s">
        <v>110</v>
      </c>
      <c r="C55" s="612" t="s">
        <v>1</v>
      </c>
      <c r="D55" s="612"/>
      <c r="E55" s="612"/>
      <c r="F55" s="612"/>
      <c r="G55" s="612"/>
      <c r="H55" s="612"/>
      <c r="I55" s="612"/>
      <c r="J55" s="612"/>
      <c r="K55" s="612" t="s">
        <v>289</v>
      </c>
    </row>
    <row r="56" spans="1:11" ht="15.75" thickBot="1" x14ac:dyDescent="0.3">
      <c r="A56" s="613"/>
      <c r="B56" s="613"/>
      <c r="C56" s="396">
        <v>17</v>
      </c>
      <c r="D56" s="396">
        <v>17.5</v>
      </c>
      <c r="E56" s="396" t="s">
        <v>294</v>
      </c>
      <c r="F56" s="396" t="s">
        <v>295</v>
      </c>
      <c r="G56" s="396" t="s">
        <v>296</v>
      </c>
      <c r="H56" s="396" t="s">
        <v>297</v>
      </c>
      <c r="I56" s="396" t="s">
        <v>298</v>
      </c>
      <c r="J56" s="396" t="s">
        <v>83</v>
      </c>
      <c r="K56" s="613"/>
    </row>
    <row r="57" spans="1:11" x14ac:dyDescent="0.25">
      <c r="A57" s="628">
        <v>2012</v>
      </c>
      <c r="B57" s="498" t="s">
        <v>108</v>
      </c>
      <c r="C57" s="4" t="s">
        <v>354</v>
      </c>
      <c r="D57" s="4" t="s">
        <v>354</v>
      </c>
      <c r="E57" s="4">
        <v>0.8571428571428571</v>
      </c>
      <c r="F57" s="4">
        <v>0.625</v>
      </c>
      <c r="G57" s="4">
        <v>0.65789473684210531</v>
      </c>
      <c r="H57" s="4">
        <v>0.78125</v>
      </c>
      <c r="I57" s="4">
        <v>0.7407407407407407</v>
      </c>
      <c r="J57" s="4">
        <v>0.66666666666666663</v>
      </c>
      <c r="K57" s="4">
        <v>0.72444444444444445</v>
      </c>
    </row>
    <row r="58" spans="1:11" x14ac:dyDescent="0.25">
      <c r="A58" s="629"/>
      <c r="B58" s="498" t="s">
        <v>109</v>
      </c>
      <c r="C58" s="4">
        <v>0.7142857142857143</v>
      </c>
      <c r="D58" s="4">
        <v>0.73529411764705888</v>
      </c>
      <c r="E58" s="4">
        <v>0.68098159509202449</v>
      </c>
      <c r="F58" s="4">
        <v>0.76639344262295084</v>
      </c>
      <c r="G58" s="4">
        <v>0.84191176470588236</v>
      </c>
      <c r="H58" s="4">
        <v>0.77844311377245512</v>
      </c>
      <c r="I58" s="4">
        <v>0.7588424437299035</v>
      </c>
      <c r="J58" s="4">
        <v>0.71974522292993626</v>
      </c>
      <c r="K58" s="4">
        <v>0.76539209332469216</v>
      </c>
    </row>
    <row r="59" spans="1:11" x14ac:dyDescent="0.25">
      <c r="A59" s="629"/>
      <c r="B59" s="498" t="s">
        <v>16</v>
      </c>
      <c r="C59" s="4">
        <v>0.72413793103448276</v>
      </c>
      <c r="D59" s="4">
        <v>0.74285714285714288</v>
      </c>
      <c r="E59" s="4">
        <v>0.69491525423728817</v>
      </c>
      <c r="F59" s="4">
        <v>0.75</v>
      </c>
      <c r="G59" s="4">
        <v>0.8193548387096774</v>
      </c>
      <c r="H59" s="4">
        <v>0.77889447236180909</v>
      </c>
      <c r="I59" s="4">
        <v>0.75616438356164384</v>
      </c>
      <c r="J59" s="4">
        <v>0.7134831460674157</v>
      </c>
      <c r="K59" s="4">
        <v>0.76018099547511309</v>
      </c>
    </row>
    <row r="60" spans="1:11" x14ac:dyDescent="0.25">
      <c r="A60" s="616">
        <v>2013</v>
      </c>
      <c r="B60" s="400" t="s">
        <v>108</v>
      </c>
      <c r="C60" s="6" t="s">
        <v>354</v>
      </c>
      <c r="D60" s="6" t="s">
        <v>354</v>
      </c>
      <c r="E60" s="6" t="s">
        <v>354</v>
      </c>
      <c r="F60" s="6" t="s">
        <v>354</v>
      </c>
      <c r="G60" s="6">
        <v>0.8666666666666667</v>
      </c>
      <c r="H60" s="6">
        <v>0.83333333333333337</v>
      </c>
      <c r="I60" s="6">
        <v>0.66666666666666663</v>
      </c>
      <c r="J60" s="6">
        <v>0.54545454545454541</v>
      </c>
      <c r="K60" s="6">
        <v>0.7567567567567568</v>
      </c>
    </row>
    <row r="61" spans="1:11" x14ac:dyDescent="0.25">
      <c r="A61" s="616"/>
      <c r="B61" s="400" t="s">
        <v>109</v>
      </c>
      <c r="C61" s="6" t="s">
        <v>354</v>
      </c>
      <c r="D61" s="6">
        <v>0.7857142857142857</v>
      </c>
      <c r="E61" s="6">
        <v>0.66129032258064513</v>
      </c>
      <c r="F61" s="6">
        <v>0.81896551724137934</v>
      </c>
      <c r="G61" s="6">
        <v>0.82758620689655171</v>
      </c>
      <c r="H61" s="6">
        <v>0.77830188679245282</v>
      </c>
      <c r="I61" s="6">
        <v>0.81927710843373491</v>
      </c>
      <c r="J61" s="6">
        <v>0.78260869565217395</v>
      </c>
      <c r="K61" s="6">
        <v>0.7944038929440389</v>
      </c>
    </row>
    <row r="62" spans="1:11" x14ac:dyDescent="0.25">
      <c r="A62" s="616"/>
      <c r="B62" s="400" t="s">
        <v>16</v>
      </c>
      <c r="C62" s="6">
        <v>0.81818181818181823</v>
      </c>
      <c r="D62" s="6">
        <v>0.8</v>
      </c>
      <c r="E62" s="6">
        <v>0.64615384615384619</v>
      </c>
      <c r="F62" s="6">
        <v>0.82352941176470584</v>
      </c>
      <c r="G62" s="6">
        <v>0.8306878306878307</v>
      </c>
      <c r="H62" s="6">
        <v>0.78389830508474578</v>
      </c>
      <c r="I62" s="6">
        <v>0.8066298342541437</v>
      </c>
      <c r="J62" s="6">
        <v>0.75</v>
      </c>
      <c r="K62" s="6">
        <v>0.7912946428571429</v>
      </c>
    </row>
    <row r="63" spans="1:11" x14ac:dyDescent="0.25">
      <c r="A63" s="629">
        <v>2014</v>
      </c>
      <c r="B63" s="498" t="s">
        <v>108</v>
      </c>
      <c r="C63" s="4" t="s">
        <v>354</v>
      </c>
      <c r="D63" s="4" t="s">
        <v>354</v>
      </c>
      <c r="E63" s="4" t="s">
        <v>354</v>
      </c>
      <c r="F63" s="4" t="s">
        <v>354</v>
      </c>
      <c r="G63" s="4">
        <v>0.73333333333333328</v>
      </c>
      <c r="H63" s="4">
        <v>0.59259259259259256</v>
      </c>
      <c r="I63" s="4">
        <v>0.88235294117647056</v>
      </c>
      <c r="J63" s="4" t="s">
        <v>354</v>
      </c>
      <c r="K63" s="4">
        <v>0.7466666666666667</v>
      </c>
    </row>
    <row r="64" spans="1:11" x14ac:dyDescent="0.25">
      <c r="A64" s="629"/>
      <c r="B64" s="498" t="s">
        <v>109</v>
      </c>
      <c r="C64" s="4" t="s">
        <v>354</v>
      </c>
      <c r="D64" s="4">
        <v>0.7</v>
      </c>
      <c r="E64" s="4">
        <v>0.72307692307692306</v>
      </c>
      <c r="F64" s="4">
        <v>0.75182481751824815</v>
      </c>
      <c r="G64" s="4">
        <v>0.80288461538461542</v>
      </c>
      <c r="H64" s="4">
        <v>0.8132295719844358</v>
      </c>
      <c r="I64" s="4">
        <v>0.81865284974093266</v>
      </c>
      <c r="J64" s="4">
        <v>0.71698113207547165</v>
      </c>
      <c r="K64" s="4">
        <v>0.78586065573770492</v>
      </c>
    </row>
    <row r="65" spans="1:11" x14ac:dyDescent="0.25">
      <c r="A65" s="629"/>
      <c r="B65" s="498" t="s">
        <v>16</v>
      </c>
      <c r="C65" s="4" t="s">
        <v>354</v>
      </c>
      <c r="D65" s="4">
        <v>0.7</v>
      </c>
      <c r="E65" s="4">
        <v>0.72463768115942029</v>
      </c>
      <c r="F65" s="4">
        <v>0.76056338028169013</v>
      </c>
      <c r="G65" s="4">
        <v>0.7982062780269058</v>
      </c>
      <c r="H65" s="4">
        <v>0.79225352112676062</v>
      </c>
      <c r="I65" s="4">
        <v>0.82380952380952377</v>
      </c>
      <c r="J65" s="4">
        <v>0.7232142857142857</v>
      </c>
      <c r="K65" s="4">
        <v>0.78306374881065655</v>
      </c>
    </row>
    <row r="66" spans="1:11" x14ac:dyDescent="0.25">
      <c r="A66" s="616">
        <v>2015</v>
      </c>
      <c r="B66" s="400" t="s">
        <v>108</v>
      </c>
      <c r="C66" s="6" t="s">
        <v>354</v>
      </c>
      <c r="D66" s="6" t="s">
        <v>354</v>
      </c>
      <c r="E66" s="6" t="s">
        <v>354</v>
      </c>
      <c r="F66" s="6">
        <v>0.81818181818181823</v>
      </c>
      <c r="G66" s="6">
        <v>0.8</v>
      </c>
      <c r="H66" s="6">
        <v>0.70370370370370372</v>
      </c>
      <c r="I66" s="6">
        <v>0.85185185185185186</v>
      </c>
      <c r="J66" s="6" t="s">
        <v>354</v>
      </c>
      <c r="K66" s="6">
        <v>0.79569892473118276</v>
      </c>
    </row>
    <row r="67" spans="1:11" x14ac:dyDescent="0.25">
      <c r="A67" s="616"/>
      <c r="B67" s="400" t="s">
        <v>109</v>
      </c>
      <c r="C67" s="6" t="s">
        <v>354</v>
      </c>
      <c r="D67" s="6" t="s">
        <v>354</v>
      </c>
      <c r="E67" s="6">
        <v>0.81481481481481477</v>
      </c>
      <c r="F67" s="6">
        <v>0.7814569536423841</v>
      </c>
      <c r="G67" s="6">
        <v>0.84645669291338588</v>
      </c>
      <c r="H67" s="6">
        <v>0.76340694006309151</v>
      </c>
      <c r="I67" s="6">
        <v>0.78804347826086951</v>
      </c>
      <c r="J67" s="6">
        <v>0.70289855072463769</v>
      </c>
      <c r="K67" s="6">
        <v>0.78584070796460181</v>
      </c>
    </row>
    <row r="68" spans="1:11" x14ac:dyDescent="0.25">
      <c r="A68" s="616"/>
      <c r="B68" s="400" t="s">
        <v>16</v>
      </c>
      <c r="C68" s="6" t="s">
        <v>354</v>
      </c>
      <c r="D68" s="6" t="s">
        <v>354</v>
      </c>
      <c r="E68" s="6">
        <v>0.8214285714285714</v>
      </c>
      <c r="F68" s="6">
        <v>0.78395061728395066</v>
      </c>
      <c r="G68" s="6">
        <v>0.84306569343065696</v>
      </c>
      <c r="H68" s="6">
        <v>0.75872093023255816</v>
      </c>
      <c r="I68" s="6">
        <v>0.79620853080568721</v>
      </c>
      <c r="J68" s="6">
        <v>0.70422535211267601</v>
      </c>
      <c r="K68" s="6">
        <v>0.78659035159443991</v>
      </c>
    </row>
    <row r="69" spans="1:11" x14ac:dyDescent="0.25">
      <c r="A69" s="629">
        <v>2016</v>
      </c>
      <c r="B69" s="498" t="s">
        <v>108</v>
      </c>
      <c r="C69" s="4" t="s">
        <v>354</v>
      </c>
      <c r="D69" s="4" t="s">
        <v>354</v>
      </c>
      <c r="E69" s="4" t="s">
        <v>354</v>
      </c>
      <c r="F69" s="4" t="s">
        <v>354</v>
      </c>
      <c r="G69" s="4">
        <v>0.75</v>
      </c>
      <c r="H69" s="4">
        <v>0.61290322580645162</v>
      </c>
      <c r="I69" s="4">
        <v>0.76923076923076927</v>
      </c>
      <c r="J69" s="4" t="s">
        <v>354</v>
      </c>
      <c r="K69" s="4">
        <v>0.67567567567567566</v>
      </c>
    </row>
    <row r="70" spans="1:11" x14ac:dyDescent="0.25">
      <c r="A70" s="629"/>
      <c r="B70" s="498" t="s">
        <v>109</v>
      </c>
      <c r="C70" s="4" t="s">
        <v>354</v>
      </c>
      <c r="D70" s="4" t="s">
        <v>354</v>
      </c>
      <c r="E70" s="4">
        <v>0.78260869565217395</v>
      </c>
      <c r="F70" s="4">
        <v>0.83660130718954251</v>
      </c>
      <c r="G70" s="4">
        <v>0.82113821138211385</v>
      </c>
      <c r="H70" s="4">
        <v>0.80294117647058827</v>
      </c>
      <c r="I70" s="4">
        <v>0.73636363636363633</v>
      </c>
      <c r="J70" s="4">
        <v>0.75</v>
      </c>
      <c r="K70" s="4">
        <v>0.7918825561312608</v>
      </c>
    </row>
    <row r="71" spans="1:11" x14ac:dyDescent="0.25">
      <c r="A71" s="630"/>
      <c r="B71" s="498" t="s">
        <v>16</v>
      </c>
      <c r="C71" s="4" t="s">
        <v>354</v>
      </c>
      <c r="D71" s="4" t="s">
        <v>354</v>
      </c>
      <c r="E71" s="4">
        <v>0.78723404255319152</v>
      </c>
      <c r="F71" s="4">
        <v>0.82608695652173914</v>
      </c>
      <c r="G71" s="4">
        <v>0.81782945736434109</v>
      </c>
      <c r="H71" s="4">
        <v>0.78706199460916437</v>
      </c>
      <c r="I71" s="4">
        <v>0.7381974248927039</v>
      </c>
      <c r="J71" s="4">
        <v>0.74342105263157898</v>
      </c>
      <c r="K71" s="4">
        <v>0.78490259740259738</v>
      </c>
    </row>
    <row r="72" spans="1:11" x14ac:dyDescent="0.25">
      <c r="A72" s="616">
        <v>2017</v>
      </c>
      <c r="B72" s="400" t="s">
        <v>108</v>
      </c>
      <c r="C72" s="6" t="s">
        <v>354</v>
      </c>
      <c r="D72" s="6" t="s">
        <v>354</v>
      </c>
      <c r="E72" s="6" t="s">
        <v>354</v>
      </c>
      <c r="F72" s="6">
        <v>0.66666666666666663</v>
      </c>
      <c r="G72" s="6">
        <v>0.7</v>
      </c>
      <c r="H72" s="6">
        <v>0.875</v>
      </c>
      <c r="I72" s="6">
        <v>0.76190476190476186</v>
      </c>
      <c r="J72" s="6">
        <v>0.66666666666666663</v>
      </c>
      <c r="K72" s="6">
        <v>0.74468085106382975</v>
      </c>
    </row>
    <row r="73" spans="1:11" x14ac:dyDescent="0.25">
      <c r="A73" s="616"/>
      <c r="B73" s="400" t="s">
        <v>109</v>
      </c>
      <c r="C73" s="6" t="s">
        <v>354</v>
      </c>
      <c r="D73" s="6" t="s">
        <v>354</v>
      </c>
      <c r="E73" s="6">
        <v>0.79411764705882348</v>
      </c>
      <c r="F73" s="6">
        <v>0.83018867924528306</v>
      </c>
      <c r="G73" s="6">
        <v>0.80935251798561147</v>
      </c>
      <c r="H73" s="6">
        <v>0.8202614379084967</v>
      </c>
      <c r="I73" s="6">
        <v>0.80097087378640774</v>
      </c>
      <c r="J73" s="6">
        <v>0.78443113772455086</v>
      </c>
      <c r="K73" s="6">
        <v>0.80960404380791917</v>
      </c>
    </row>
    <row r="74" spans="1:11" x14ac:dyDescent="0.25">
      <c r="A74" s="616"/>
      <c r="B74" s="400" t="s">
        <v>16</v>
      </c>
      <c r="C74" s="6" t="s">
        <v>354</v>
      </c>
      <c r="D74" s="6" t="s">
        <v>354</v>
      </c>
      <c r="E74" s="6">
        <v>0.81081081081081086</v>
      </c>
      <c r="F74" s="6">
        <v>0.81355932203389836</v>
      </c>
      <c r="G74" s="6">
        <v>0.80201342281879195</v>
      </c>
      <c r="H74" s="6">
        <v>0.82298136645962738</v>
      </c>
      <c r="I74" s="6">
        <v>0.79735682819383258</v>
      </c>
      <c r="J74" s="6">
        <v>0.77653631284916202</v>
      </c>
      <c r="K74" s="6">
        <v>0.80483996877439501</v>
      </c>
    </row>
    <row r="75" spans="1:11" x14ac:dyDescent="0.25">
      <c r="A75" s="629">
        <v>2018</v>
      </c>
      <c r="B75" s="498" t="s">
        <v>108</v>
      </c>
      <c r="C75" s="4" t="s">
        <v>354</v>
      </c>
      <c r="D75" s="4" t="s">
        <v>354</v>
      </c>
      <c r="E75" s="4" t="s">
        <v>354</v>
      </c>
      <c r="F75" s="4">
        <v>0.82352941176470584</v>
      </c>
      <c r="G75" s="4">
        <v>0.82758620689655171</v>
      </c>
      <c r="H75" s="4">
        <v>0.80555555555555558</v>
      </c>
      <c r="I75" s="4">
        <v>0.81481481481481477</v>
      </c>
      <c r="J75" s="4">
        <v>0.81818181818181823</v>
      </c>
      <c r="K75" s="4">
        <v>0.81300813008130079</v>
      </c>
    </row>
    <row r="76" spans="1:11" x14ac:dyDescent="0.25">
      <c r="A76" s="629"/>
      <c r="B76" s="498" t="s">
        <v>109</v>
      </c>
      <c r="C76" s="4" t="s">
        <v>354</v>
      </c>
      <c r="D76" s="4" t="s">
        <v>354</v>
      </c>
      <c r="E76" s="4">
        <v>0.83673469387755106</v>
      </c>
      <c r="F76" s="4">
        <v>0.80451127819548873</v>
      </c>
      <c r="G76" s="4">
        <v>0.81184668989547037</v>
      </c>
      <c r="H76" s="4">
        <v>0.7912457912457912</v>
      </c>
      <c r="I76" s="4">
        <v>0.77192982456140347</v>
      </c>
      <c r="J76" s="4">
        <v>0.70422535211267601</v>
      </c>
      <c r="K76" s="4">
        <v>0.78670360110803328</v>
      </c>
    </row>
    <row r="77" spans="1:11" x14ac:dyDescent="0.25">
      <c r="A77" s="630"/>
      <c r="B77" s="498" t="s">
        <v>16</v>
      </c>
      <c r="C77" s="4" t="s">
        <v>354</v>
      </c>
      <c r="D77" s="4" t="s">
        <v>354</v>
      </c>
      <c r="E77" s="4">
        <v>0.82692307692307687</v>
      </c>
      <c r="F77" s="4">
        <v>0.80666666666666664</v>
      </c>
      <c r="G77" s="4">
        <v>0.81329113924050633</v>
      </c>
      <c r="H77" s="4">
        <v>0.7927927927927928</v>
      </c>
      <c r="I77" s="4">
        <v>0.77777777777777779</v>
      </c>
      <c r="J77" s="4">
        <v>0.71241830065359479</v>
      </c>
      <c r="K77" s="4">
        <v>0.78938640132669979</v>
      </c>
    </row>
    <row r="78" spans="1:11" x14ac:dyDescent="0.25">
      <c r="A78" s="621">
        <v>2019</v>
      </c>
      <c r="B78" s="499" t="s">
        <v>108</v>
      </c>
      <c r="C78" s="54" t="s">
        <v>354</v>
      </c>
      <c r="D78" s="54" t="s">
        <v>354</v>
      </c>
      <c r="E78" s="54" t="s">
        <v>354</v>
      </c>
      <c r="F78" s="54" t="s">
        <v>354</v>
      </c>
      <c r="G78" s="54">
        <v>0.73913043478260865</v>
      </c>
      <c r="H78" s="54">
        <v>0.71111111111111114</v>
      </c>
      <c r="I78" s="54">
        <v>0.80952380952380953</v>
      </c>
      <c r="J78" s="54">
        <v>0.84210526315789469</v>
      </c>
      <c r="K78" s="54">
        <v>0.7661290322580645</v>
      </c>
    </row>
    <row r="79" spans="1:11" x14ac:dyDescent="0.25">
      <c r="A79" s="621"/>
      <c r="B79" s="499" t="s">
        <v>109</v>
      </c>
      <c r="C79" s="54" t="s">
        <v>354</v>
      </c>
      <c r="D79" s="54" t="s">
        <v>354</v>
      </c>
      <c r="E79" s="54">
        <v>0.77551020408163263</v>
      </c>
      <c r="F79" s="54">
        <v>0.75177304964539005</v>
      </c>
      <c r="G79" s="54">
        <v>0.85542168674698793</v>
      </c>
      <c r="H79" s="54">
        <v>0.81147540983606559</v>
      </c>
      <c r="I79" s="54">
        <v>0.78125</v>
      </c>
      <c r="J79" s="54">
        <v>0.81656804733727806</v>
      </c>
      <c r="K79" s="54">
        <v>0.80716723549488056</v>
      </c>
    </row>
    <row r="80" spans="1:11" ht="15.75" thickBot="1" x14ac:dyDescent="0.3">
      <c r="A80" s="622"/>
      <c r="B80" s="500" t="s">
        <v>16</v>
      </c>
      <c r="C80" s="497" t="s">
        <v>354</v>
      </c>
      <c r="D80" s="497" t="s">
        <v>354</v>
      </c>
      <c r="E80" s="497">
        <v>0.7678571428571429</v>
      </c>
      <c r="F80" s="497">
        <v>0.76</v>
      </c>
      <c r="G80" s="497">
        <v>0.84558823529411764</v>
      </c>
      <c r="H80" s="497">
        <v>0.8004866180048662</v>
      </c>
      <c r="I80" s="497">
        <v>0.784037558685446</v>
      </c>
      <c r="J80" s="497">
        <v>0.81914893617021278</v>
      </c>
      <c r="K80" s="497">
        <v>0.80324074074074103</v>
      </c>
    </row>
    <row r="81" spans="1:11" x14ac:dyDescent="0.25">
      <c r="A81" s="619" t="s">
        <v>11</v>
      </c>
      <c r="B81" s="488" t="s">
        <v>108</v>
      </c>
      <c r="C81" s="491" t="s">
        <v>354</v>
      </c>
      <c r="D81" s="491" t="s">
        <v>354</v>
      </c>
      <c r="E81" s="491">
        <v>0.8</v>
      </c>
      <c r="F81" s="491">
        <v>0.71186440677966101</v>
      </c>
      <c r="G81" s="491">
        <v>0.74</v>
      </c>
      <c r="H81" s="491">
        <v>0.7167630057803468</v>
      </c>
      <c r="I81" s="491">
        <v>0.77777777777777779</v>
      </c>
      <c r="J81" s="491">
        <v>0.66</v>
      </c>
      <c r="K81" s="491">
        <v>0.73752310536044363</v>
      </c>
    </row>
    <row r="82" spans="1:11" x14ac:dyDescent="0.25">
      <c r="A82" s="619"/>
      <c r="B82" s="488" t="s">
        <v>109</v>
      </c>
      <c r="C82" s="108">
        <v>0.75</v>
      </c>
      <c r="D82" s="108">
        <v>0.76811594202898548</v>
      </c>
      <c r="E82" s="108">
        <v>0.72182254196642681</v>
      </c>
      <c r="F82" s="108">
        <v>0.78776529338327095</v>
      </c>
      <c r="G82" s="108">
        <v>0.8292894280762565</v>
      </c>
      <c r="H82" s="108">
        <v>0.78698630136986303</v>
      </c>
      <c r="I82" s="108">
        <v>0.77932960893854752</v>
      </c>
      <c r="J82" s="108">
        <v>0.72964169381107491</v>
      </c>
      <c r="K82" s="108">
        <v>0.78273227926807598</v>
      </c>
    </row>
    <row r="83" spans="1:11" ht="15.75" thickBot="1" x14ac:dyDescent="0.3">
      <c r="A83" s="623"/>
      <c r="B83" s="487" t="s">
        <v>16</v>
      </c>
      <c r="C83" s="494">
        <v>0.77777777777777779</v>
      </c>
      <c r="D83" s="494">
        <v>0.77777777777777779</v>
      </c>
      <c r="E83" s="494">
        <v>0.72624434389140269</v>
      </c>
      <c r="F83" s="494">
        <v>0.78255813953488373</v>
      </c>
      <c r="G83" s="494">
        <v>0.82216905901116433</v>
      </c>
      <c r="H83" s="494">
        <v>0.77954684629516224</v>
      </c>
      <c r="I83" s="494">
        <v>0.77916666666666667</v>
      </c>
      <c r="J83" s="494">
        <v>0.7243975903614458</v>
      </c>
      <c r="K83" s="494">
        <v>0.77876823338735823</v>
      </c>
    </row>
    <row r="84" spans="1:11" x14ac:dyDescent="0.25">
      <c r="A84" s="618" t="s">
        <v>156</v>
      </c>
      <c r="B84" s="488" t="s">
        <v>108</v>
      </c>
      <c r="C84" s="491" t="s">
        <v>354</v>
      </c>
      <c r="D84" s="491" t="s">
        <v>354</v>
      </c>
      <c r="E84" s="491">
        <v>0.82352941176470584</v>
      </c>
      <c r="F84" s="491">
        <v>0.75555555555555554</v>
      </c>
      <c r="G84" s="491">
        <v>0.76829268292682928</v>
      </c>
      <c r="H84" s="491">
        <v>0.70399999999999996</v>
      </c>
      <c r="I84" s="491">
        <v>0.79569892473118276</v>
      </c>
      <c r="J84" s="491">
        <v>0.65853658536585369</v>
      </c>
      <c r="K84" s="491">
        <v>0.74634146341463414</v>
      </c>
    </row>
    <row r="85" spans="1:11" x14ac:dyDescent="0.25">
      <c r="A85" s="619"/>
      <c r="B85" s="107" t="s">
        <v>109</v>
      </c>
      <c r="C85" s="491">
        <v>0.84615384615384615</v>
      </c>
      <c r="D85" s="491">
        <v>0.81081081081081086</v>
      </c>
      <c r="E85" s="491">
        <v>0.75776397515527949</v>
      </c>
      <c r="F85" s="491">
        <v>0.8044692737430168</v>
      </c>
      <c r="G85" s="491">
        <v>0.82155172413793098</v>
      </c>
      <c r="H85" s="491">
        <v>0.7960893854748603</v>
      </c>
      <c r="I85" s="491">
        <v>0.79050567595459231</v>
      </c>
      <c r="J85" s="491">
        <v>0.74679487179487181</v>
      </c>
      <c r="K85" s="491">
        <v>0.79385549023326385</v>
      </c>
    </row>
    <row r="86" spans="1:11" ht="15.75" thickBot="1" x14ac:dyDescent="0.3">
      <c r="A86" s="620"/>
      <c r="B86" s="487" t="s">
        <v>16</v>
      </c>
      <c r="C86" s="494">
        <v>0.88235294117647056</v>
      </c>
      <c r="D86" s="494">
        <v>0.8</v>
      </c>
      <c r="E86" s="494">
        <v>0.76106194690265483</v>
      </c>
      <c r="F86" s="494">
        <v>0.80157687253613663</v>
      </c>
      <c r="G86" s="494">
        <v>0.81803542673107887</v>
      </c>
      <c r="H86" s="494">
        <v>0.78869621066152862</v>
      </c>
      <c r="I86" s="494">
        <v>0.79096045197740117</v>
      </c>
      <c r="J86" s="494">
        <v>0.74135338345864665</v>
      </c>
      <c r="K86" s="494">
        <v>0.79042759106105931</v>
      </c>
    </row>
    <row r="87" spans="1:11" ht="14.45" customHeight="1" x14ac:dyDescent="0.25">
      <c r="A87" s="618" t="s">
        <v>218</v>
      </c>
      <c r="B87" s="488" t="s">
        <v>108</v>
      </c>
      <c r="C87" s="491" t="s">
        <v>354</v>
      </c>
      <c r="D87" s="491" t="s">
        <v>354</v>
      </c>
      <c r="E87" s="491">
        <v>0.88235294117647056</v>
      </c>
      <c r="F87" s="491">
        <v>0.76271186440677963</v>
      </c>
      <c r="G87" s="491">
        <v>0.77083333333333337</v>
      </c>
      <c r="H87" s="491">
        <v>0.70802919708029199</v>
      </c>
      <c r="I87" s="491">
        <v>0.81904761904761902</v>
      </c>
      <c r="J87" s="491">
        <v>0.73170731707317072</v>
      </c>
      <c r="K87" s="491">
        <v>0.76252723311546844</v>
      </c>
    </row>
    <row r="88" spans="1:11" x14ac:dyDescent="0.25">
      <c r="A88" s="619"/>
      <c r="B88" s="107" t="s">
        <v>109</v>
      </c>
      <c r="C88" s="491" t="s">
        <v>354</v>
      </c>
      <c r="D88" s="491">
        <v>0.84</v>
      </c>
      <c r="E88" s="491">
        <v>0.79099678456591638</v>
      </c>
      <c r="F88" s="491">
        <v>0.80378890392422198</v>
      </c>
      <c r="G88" s="491">
        <v>0.81782642689601248</v>
      </c>
      <c r="H88" s="491">
        <v>0.79802631578947369</v>
      </c>
      <c r="I88" s="491">
        <v>0.78300921187308081</v>
      </c>
      <c r="J88" s="491">
        <v>0.73285714285714287</v>
      </c>
      <c r="K88" s="491">
        <v>0.79251394637394279</v>
      </c>
    </row>
    <row r="89" spans="1:11" ht="15.75" thickBot="1" x14ac:dyDescent="0.3">
      <c r="A89" s="620"/>
      <c r="B89" s="487" t="s">
        <v>16</v>
      </c>
      <c r="C89" s="494" t="s">
        <v>354</v>
      </c>
      <c r="D89" s="494">
        <v>0.81481481481481477</v>
      </c>
      <c r="E89" s="494">
        <v>0.79573170731707321</v>
      </c>
      <c r="F89" s="494">
        <v>0.8007518796992481</v>
      </c>
      <c r="G89" s="494">
        <v>0.81454545454545457</v>
      </c>
      <c r="H89" s="494">
        <v>0.79058539529269767</v>
      </c>
      <c r="I89" s="494">
        <v>0.78650646950092418</v>
      </c>
      <c r="J89" s="494">
        <v>0.73279352226720651</v>
      </c>
      <c r="K89" s="494">
        <v>0.79022606382978722</v>
      </c>
    </row>
    <row r="90" spans="1:11" ht="14.45" customHeight="1" x14ac:dyDescent="0.25">
      <c r="A90" s="618" t="s">
        <v>251</v>
      </c>
      <c r="B90" s="488" t="s">
        <v>108</v>
      </c>
      <c r="C90" s="491" t="s">
        <v>354</v>
      </c>
      <c r="D90" s="491" t="s">
        <v>354</v>
      </c>
      <c r="E90" s="491">
        <v>0.85</v>
      </c>
      <c r="F90" s="491">
        <v>0.76190476190476186</v>
      </c>
      <c r="G90" s="491">
        <v>0.76923076923076927</v>
      </c>
      <c r="H90" s="491">
        <v>0.7290322580645161</v>
      </c>
      <c r="I90" s="491">
        <v>0.80733944954128445</v>
      </c>
      <c r="J90" s="491">
        <v>0.7592592592592593</v>
      </c>
      <c r="K90" s="491">
        <v>0.76574803149606296</v>
      </c>
    </row>
    <row r="91" spans="1:11" x14ac:dyDescent="0.25">
      <c r="A91" s="619"/>
      <c r="B91" s="107" t="s">
        <v>109</v>
      </c>
      <c r="C91" s="491">
        <v>0.81818181818181823</v>
      </c>
      <c r="D91" s="491">
        <v>0.9375</v>
      </c>
      <c r="E91" s="491">
        <v>0.80272108843537415</v>
      </c>
      <c r="F91" s="491">
        <v>0.80296896086369773</v>
      </c>
      <c r="G91" s="491">
        <v>0.82701062215477994</v>
      </c>
      <c r="H91" s="491">
        <v>0.79864947820748922</v>
      </c>
      <c r="I91" s="491">
        <v>0.77561475409836067</v>
      </c>
      <c r="J91" s="491">
        <v>0.75526315789473686</v>
      </c>
      <c r="K91" s="491">
        <v>0.79669277632724111</v>
      </c>
    </row>
    <row r="92" spans="1:11" ht="15.75" thickBot="1" x14ac:dyDescent="0.3">
      <c r="A92" s="620"/>
      <c r="B92" s="487" t="s">
        <v>16</v>
      </c>
      <c r="C92" s="494">
        <v>0.83333333333333337</v>
      </c>
      <c r="D92" s="494">
        <v>0.88888888888888884</v>
      </c>
      <c r="E92" s="494">
        <v>0.80573248407643316</v>
      </c>
      <c r="F92" s="494">
        <v>0.79975124378109452</v>
      </c>
      <c r="G92" s="494">
        <v>0.82278481012658233</v>
      </c>
      <c r="H92" s="494">
        <v>0.79260089686098656</v>
      </c>
      <c r="I92" s="494">
        <v>0.77880184331797231</v>
      </c>
      <c r="J92" s="494">
        <v>0.75552825552825553</v>
      </c>
      <c r="K92" s="494">
        <v>0.79417879417879422</v>
      </c>
    </row>
    <row r="94" spans="1:11" x14ac:dyDescent="0.25">
      <c r="A94" s="405" t="s">
        <v>290</v>
      </c>
    </row>
    <row r="95" spans="1:11" x14ac:dyDescent="0.25">
      <c r="A95" s="405" t="s">
        <v>363</v>
      </c>
    </row>
    <row r="96" spans="1:11" x14ac:dyDescent="0.25">
      <c r="A96" s="405" t="s">
        <v>303</v>
      </c>
    </row>
    <row r="97" spans="1:1" x14ac:dyDescent="0.25">
      <c r="A97" s="405" t="s">
        <v>304</v>
      </c>
    </row>
    <row r="98" spans="1:1" x14ac:dyDescent="0.25">
      <c r="A98" s="428" t="s">
        <v>360</v>
      </c>
    </row>
    <row r="99" spans="1:1" x14ac:dyDescent="0.25">
      <c r="A99" s="428" t="s">
        <v>361</v>
      </c>
    </row>
  </sheetData>
  <mergeCells count="48">
    <mergeCell ref="U3:U4"/>
    <mergeCell ref="N5:N7"/>
    <mergeCell ref="N8:N10"/>
    <mergeCell ref="N11:N13"/>
    <mergeCell ref="N14:N16"/>
    <mergeCell ref="A87:A89"/>
    <mergeCell ref="A90:A92"/>
    <mergeCell ref="N3:N4"/>
    <mergeCell ref="O3:O4"/>
    <mergeCell ref="P3:T3"/>
    <mergeCell ref="N17:N19"/>
    <mergeCell ref="N20:N22"/>
    <mergeCell ref="N23:N25"/>
    <mergeCell ref="N26:N28"/>
    <mergeCell ref="N29:N31"/>
    <mergeCell ref="N32:N34"/>
    <mergeCell ref="N35:N37"/>
    <mergeCell ref="N38:N40"/>
    <mergeCell ref="A72:A74"/>
    <mergeCell ref="A75:A77"/>
    <mergeCell ref="A78:A80"/>
    <mergeCell ref="A81:A83"/>
    <mergeCell ref="A84:A86"/>
    <mergeCell ref="A57:A59"/>
    <mergeCell ref="A60:A62"/>
    <mergeCell ref="A63:A65"/>
    <mergeCell ref="A66:A68"/>
    <mergeCell ref="A69:A71"/>
    <mergeCell ref="A8:A10"/>
    <mergeCell ref="A55:A56"/>
    <mergeCell ref="B55:B56"/>
    <mergeCell ref="C55:J55"/>
    <mergeCell ref="K55:K56"/>
    <mergeCell ref="A29:A31"/>
    <mergeCell ref="A32:A34"/>
    <mergeCell ref="A35:A37"/>
    <mergeCell ref="A38:A40"/>
    <mergeCell ref="A11:A13"/>
    <mergeCell ref="A14:A16"/>
    <mergeCell ref="A17:A19"/>
    <mergeCell ref="A20:A22"/>
    <mergeCell ref="A23:A25"/>
    <mergeCell ref="A26:A28"/>
    <mergeCell ref="A3:A4"/>
    <mergeCell ref="B3:B4"/>
    <mergeCell ref="C3:J3"/>
    <mergeCell ref="K3:K4"/>
    <mergeCell ref="A5:A7"/>
  </mergeCells>
  <hyperlinks>
    <hyperlink ref="A50" location="Contents!A1" display="Hom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heetViews>
  <sheetFormatPr defaultRowHeight="15" x14ac:dyDescent="0.25"/>
  <sheetData>
    <row r="1" spans="1:18" x14ac:dyDescent="0.25">
      <c r="A1" s="11" t="s">
        <v>319</v>
      </c>
    </row>
    <row r="2" spans="1:18" ht="15.75" thickBot="1" x14ac:dyDescent="0.3"/>
    <row r="3" spans="1:18" x14ac:dyDescent="0.25">
      <c r="A3" s="637" t="s">
        <v>110</v>
      </c>
      <c r="B3" s="639" t="s">
        <v>308</v>
      </c>
      <c r="C3" s="637" t="s">
        <v>309</v>
      </c>
      <c r="D3" s="637"/>
      <c r="E3" s="637"/>
      <c r="F3" s="637"/>
      <c r="G3" s="637"/>
    </row>
    <row r="4" spans="1:18" ht="15.75" thickBot="1" x14ac:dyDescent="0.3">
      <c r="A4" s="638"/>
      <c r="B4" s="640"/>
      <c r="C4" s="429" t="s">
        <v>310</v>
      </c>
      <c r="D4" s="430" t="s">
        <v>311</v>
      </c>
      <c r="E4" s="430" t="s">
        <v>312</v>
      </c>
      <c r="F4" s="430" t="s">
        <v>313</v>
      </c>
      <c r="G4" s="429" t="s">
        <v>314</v>
      </c>
    </row>
    <row r="5" spans="1:18" x14ac:dyDescent="0.25">
      <c r="A5" s="641" t="s">
        <v>109</v>
      </c>
      <c r="B5" s="431">
        <v>17</v>
      </c>
      <c r="C5" s="422">
        <v>0.39112247269346967</v>
      </c>
      <c r="D5" s="422">
        <v>0.60399721124796657</v>
      </c>
      <c r="E5" s="422">
        <v>3.8732667131458672E-3</v>
      </c>
      <c r="F5" s="422">
        <v>5.4225733984042141E-4</v>
      </c>
      <c r="G5" s="422">
        <v>4.6479200557750407E-4</v>
      </c>
      <c r="I5" s="645" t="s">
        <v>368</v>
      </c>
      <c r="J5" s="645"/>
      <c r="K5" s="645"/>
      <c r="L5" s="645"/>
      <c r="M5" s="645"/>
      <c r="N5" s="645"/>
      <c r="O5" s="238"/>
      <c r="P5" s="238"/>
      <c r="Q5" s="238"/>
      <c r="R5" s="238"/>
    </row>
    <row r="6" spans="1:18" x14ac:dyDescent="0.25">
      <c r="A6" s="634"/>
      <c r="B6" s="431">
        <v>17.5</v>
      </c>
      <c r="C6" s="422">
        <v>3.2780914223274451E-3</v>
      </c>
      <c r="D6" s="422">
        <v>0.1064469131305773</v>
      </c>
      <c r="E6" s="422">
        <v>0.60444363503915499</v>
      </c>
      <c r="F6" s="422">
        <v>0.28501183755235843</v>
      </c>
      <c r="G6" s="422">
        <v>8.1952285558186126E-4</v>
      </c>
      <c r="I6" s="645"/>
      <c r="J6" s="645"/>
      <c r="K6" s="645"/>
      <c r="L6" s="645"/>
      <c r="M6" s="645"/>
      <c r="N6" s="645"/>
      <c r="O6" s="238"/>
      <c r="P6" s="238"/>
      <c r="Q6" s="238"/>
      <c r="R6" s="238"/>
    </row>
    <row r="7" spans="1:18" x14ac:dyDescent="0.25">
      <c r="A7" s="634"/>
      <c r="B7" s="431" t="s">
        <v>294</v>
      </c>
      <c r="C7" s="422">
        <v>4.9867635289047594E-3</v>
      </c>
      <c r="D7" s="422">
        <v>3.6261774302776578E-2</v>
      </c>
      <c r="E7" s="422">
        <v>8.3605245336452624E-2</v>
      </c>
      <c r="F7" s="422">
        <v>0.13156436618851197</v>
      </c>
      <c r="G7" s="422">
        <v>0.74358185064335403</v>
      </c>
      <c r="I7" s="645"/>
      <c r="J7" s="645"/>
      <c r="K7" s="645"/>
      <c r="L7" s="645"/>
      <c r="M7" s="645"/>
      <c r="N7" s="645"/>
      <c r="O7" s="238"/>
      <c r="P7" s="238"/>
      <c r="Q7" s="238"/>
      <c r="R7" s="238"/>
    </row>
    <row r="8" spans="1:18" x14ac:dyDescent="0.25">
      <c r="A8" s="634"/>
      <c r="B8" s="431" t="s">
        <v>295</v>
      </c>
      <c r="C8" s="422">
        <v>8.3187977995438072E-3</v>
      </c>
      <c r="D8" s="422">
        <v>4.2399033946061988E-2</v>
      </c>
      <c r="E8" s="422">
        <v>5.0986180061720114E-2</v>
      </c>
      <c r="F8" s="422">
        <v>4.1459814839661879E-2</v>
      </c>
      <c r="G8" s="422">
        <v>0.85683617335301221</v>
      </c>
      <c r="I8" s="645"/>
      <c r="J8" s="645"/>
      <c r="K8" s="645"/>
      <c r="L8" s="645"/>
      <c r="M8" s="645"/>
      <c r="N8" s="645"/>
      <c r="O8" s="238"/>
      <c r="P8" s="238"/>
      <c r="Q8" s="238"/>
      <c r="R8" s="238"/>
    </row>
    <row r="9" spans="1:18" x14ac:dyDescent="0.25">
      <c r="A9" s="634"/>
      <c r="B9" s="431" t="s">
        <v>296</v>
      </c>
      <c r="C9" s="422">
        <v>1.7608733932030288E-2</v>
      </c>
      <c r="D9" s="422">
        <v>5.4763162528614191E-2</v>
      </c>
      <c r="E9" s="422">
        <v>5.7404472618418738E-2</v>
      </c>
      <c r="F9" s="422">
        <v>4.243704877619299E-2</v>
      </c>
      <c r="G9" s="422">
        <v>0.82778658214474377</v>
      </c>
      <c r="I9" s="645"/>
      <c r="J9" s="645"/>
      <c r="K9" s="645"/>
      <c r="L9" s="645"/>
      <c r="M9" s="645"/>
      <c r="N9" s="645"/>
      <c r="O9" s="238"/>
      <c r="P9" s="238"/>
      <c r="Q9" s="238"/>
      <c r="R9" s="238"/>
    </row>
    <row r="10" spans="1:18" x14ac:dyDescent="0.25">
      <c r="A10" s="634"/>
      <c r="B10" s="431" t="s">
        <v>297</v>
      </c>
      <c r="C10" s="422">
        <v>2.7505227601737171E-2</v>
      </c>
      <c r="D10" s="422">
        <v>7.4955766446839309E-2</v>
      </c>
      <c r="E10" s="422">
        <v>6.546565867781888E-2</v>
      </c>
      <c r="F10" s="422">
        <v>4.905903168730899E-2</v>
      </c>
      <c r="G10" s="422">
        <v>0.78301431558629564</v>
      </c>
      <c r="I10" s="645"/>
      <c r="J10" s="645"/>
      <c r="K10" s="645"/>
      <c r="L10" s="645"/>
      <c r="M10" s="645"/>
      <c r="N10" s="645"/>
      <c r="O10" s="238"/>
      <c r="P10" s="238"/>
      <c r="Q10" s="238"/>
      <c r="R10" s="238"/>
    </row>
    <row r="11" spans="1:18" x14ac:dyDescent="0.25">
      <c r="A11" s="634"/>
      <c r="B11" s="431" t="s">
        <v>298</v>
      </c>
      <c r="C11" s="422">
        <v>2.9342723004694836E-2</v>
      </c>
      <c r="D11" s="422">
        <v>7.10093896713615E-2</v>
      </c>
      <c r="E11" s="422">
        <v>5.927230046948357E-2</v>
      </c>
      <c r="F11" s="422">
        <v>4.8708920187793429E-2</v>
      </c>
      <c r="G11" s="422">
        <v>0.79166666666666663</v>
      </c>
      <c r="I11" s="645"/>
      <c r="J11" s="645"/>
      <c r="K11" s="645"/>
      <c r="L11" s="645"/>
      <c r="M11" s="645"/>
      <c r="N11" s="645"/>
      <c r="O11" s="238"/>
      <c r="P11" s="238"/>
      <c r="Q11" s="238"/>
      <c r="R11" s="238"/>
    </row>
    <row r="12" spans="1:18" x14ac:dyDescent="0.25">
      <c r="A12" s="634"/>
      <c r="B12" s="431" t="s">
        <v>83</v>
      </c>
      <c r="C12" s="422">
        <v>3.328050713153724E-2</v>
      </c>
      <c r="D12" s="422">
        <v>8.2408874801901746E-2</v>
      </c>
      <c r="E12" s="422">
        <v>6.4976228209191758E-2</v>
      </c>
      <c r="F12" s="422">
        <v>3.9619651347068144E-2</v>
      </c>
      <c r="G12" s="422">
        <v>0.77971473851030115</v>
      </c>
      <c r="I12" s="645"/>
      <c r="J12" s="645"/>
      <c r="K12" s="645"/>
      <c r="L12" s="645"/>
      <c r="M12" s="645"/>
      <c r="N12" s="645"/>
      <c r="O12" s="238"/>
      <c r="P12" s="238"/>
      <c r="Q12" s="238"/>
      <c r="R12" s="238"/>
    </row>
    <row r="13" spans="1:18" ht="15.75" thickBot="1" x14ac:dyDescent="0.3">
      <c r="A13" s="642" t="s">
        <v>315</v>
      </c>
      <c r="B13" s="642"/>
      <c r="C13" s="432">
        <v>9.010320618590055E-2</v>
      </c>
      <c r="D13" s="432">
        <v>0.17504610307677376</v>
      </c>
      <c r="E13" s="432">
        <v>0.15045779546410432</v>
      </c>
      <c r="F13" s="432">
        <v>0.10089294380277589</v>
      </c>
      <c r="G13" s="432">
        <v>0.4834999514704455</v>
      </c>
      <c r="I13" s="645"/>
      <c r="J13" s="645"/>
      <c r="K13" s="645"/>
      <c r="L13" s="645"/>
      <c r="M13" s="645"/>
      <c r="N13" s="645"/>
      <c r="O13" s="238"/>
      <c r="P13" s="238"/>
      <c r="Q13" s="238"/>
      <c r="R13" s="238"/>
    </row>
    <row r="14" spans="1:18" x14ac:dyDescent="0.25">
      <c r="A14" s="643" t="s">
        <v>108</v>
      </c>
      <c r="B14" s="433">
        <v>17</v>
      </c>
      <c r="C14" s="434">
        <v>0.21729617687701519</v>
      </c>
      <c r="D14" s="434">
        <v>0.7761400276370336</v>
      </c>
      <c r="E14" s="434">
        <v>6.2183325656379549E-3</v>
      </c>
      <c r="F14" s="434">
        <v>1.1515430677107324E-4</v>
      </c>
      <c r="G14" s="434">
        <v>2.3030861354214648E-4</v>
      </c>
      <c r="I14" s="645"/>
      <c r="J14" s="645"/>
      <c r="K14" s="645"/>
      <c r="L14" s="645"/>
      <c r="M14" s="645"/>
      <c r="N14" s="645"/>
      <c r="O14" s="238"/>
      <c r="P14" s="238"/>
      <c r="Q14" s="238"/>
      <c r="R14" s="238"/>
    </row>
    <row r="15" spans="1:18" x14ac:dyDescent="0.25">
      <c r="A15" s="644"/>
      <c r="B15" s="433">
        <v>17.5</v>
      </c>
      <c r="C15" s="434">
        <v>1.3629781071641536E-3</v>
      </c>
      <c r="D15" s="434">
        <v>8.3312036800408898E-2</v>
      </c>
      <c r="E15" s="434">
        <v>0.61061419200954081</v>
      </c>
      <c r="F15" s="434">
        <v>0.30462560695118834</v>
      </c>
      <c r="G15" s="434">
        <v>8.5186131697759598E-5</v>
      </c>
      <c r="I15" s="645"/>
      <c r="J15" s="645"/>
      <c r="K15" s="645"/>
      <c r="L15" s="645"/>
      <c r="M15" s="645"/>
      <c r="N15" s="645"/>
      <c r="O15" s="238"/>
      <c r="P15" s="238"/>
      <c r="Q15" s="238"/>
      <c r="R15" s="238"/>
    </row>
    <row r="16" spans="1:18" x14ac:dyDescent="0.25">
      <c r="A16" s="644"/>
      <c r="B16" s="433" t="s">
        <v>294</v>
      </c>
      <c r="C16" s="434">
        <v>2.0899231812019884E-3</v>
      </c>
      <c r="D16" s="434">
        <v>2.9767284229552642E-2</v>
      </c>
      <c r="E16" s="434">
        <v>8.2241301400813371E-2</v>
      </c>
      <c r="F16" s="434">
        <v>0.13465883416177135</v>
      </c>
      <c r="G16" s="434">
        <v>0.7512426570266606</v>
      </c>
      <c r="I16" s="645"/>
      <c r="J16" s="645"/>
      <c r="K16" s="645"/>
      <c r="L16" s="645"/>
      <c r="M16" s="645"/>
      <c r="N16" s="645"/>
      <c r="O16" s="238"/>
      <c r="P16" s="238"/>
      <c r="Q16" s="238"/>
      <c r="R16" s="238"/>
    </row>
    <row r="17" spans="1:18" x14ac:dyDescent="0.25">
      <c r="A17" s="644"/>
      <c r="B17" s="433" t="s">
        <v>295</v>
      </c>
      <c r="C17" s="434">
        <v>4.5185957594716716E-3</v>
      </c>
      <c r="D17" s="434">
        <v>3.4990151778472943E-2</v>
      </c>
      <c r="E17" s="434">
        <v>6.2912756343413284E-2</v>
      </c>
      <c r="F17" s="434">
        <v>5.2948673386629591E-2</v>
      </c>
      <c r="G17" s="434">
        <v>0.84462982273201248</v>
      </c>
      <c r="I17" s="645"/>
      <c r="J17" s="645"/>
      <c r="K17" s="645"/>
      <c r="L17" s="645"/>
      <c r="M17" s="645"/>
      <c r="N17" s="645"/>
      <c r="O17" s="238"/>
      <c r="P17" s="238"/>
      <c r="Q17" s="238"/>
      <c r="R17" s="238"/>
    </row>
    <row r="18" spans="1:18" x14ac:dyDescent="0.25">
      <c r="A18" s="644"/>
      <c r="B18" s="433" t="s">
        <v>296</v>
      </c>
      <c r="C18" s="434">
        <v>8.3385777218376346E-3</v>
      </c>
      <c r="D18" s="434">
        <v>4.7199496538703589E-2</v>
      </c>
      <c r="E18" s="434">
        <v>6.3719320327249848E-2</v>
      </c>
      <c r="F18" s="434">
        <v>5.9628697293895534E-2</v>
      </c>
      <c r="G18" s="434">
        <v>0.82111390811831342</v>
      </c>
      <c r="I18" s="238"/>
      <c r="J18" s="238"/>
      <c r="K18" s="238"/>
      <c r="L18" s="238"/>
      <c r="M18" s="238"/>
      <c r="N18" s="238"/>
      <c r="O18" s="238"/>
      <c r="P18" s="238"/>
      <c r="Q18" s="238"/>
      <c r="R18" s="238"/>
    </row>
    <row r="19" spans="1:18" x14ac:dyDescent="0.25">
      <c r="A19" s="644"/>
      <c r="B19" s="433" t="s">
        <v>297</v>
      </c>
      <c r="C19" s="434">
        <v>8.6486486486486488E-3</v>
      </c>
      <c r="D19" s="434">
        <v>4.0926640926640924E-2</v>
      </c>
      <c r="E19" s="434">
        <v>6.3474903474903477E-2</v>
      </c>
      <c r="F19" s="434">
        <v>5.2355212355212358E-2</v>
      </c>
      <c r="G19" s="434">
        <v>0.83459459459459462</v>
      </c>
      <c r="I19" s="238"/>
      <c r="J19" s="238"/>
      <c r="K19" s="238"/>
      <c r="L19" s="238"/>
      <c r="M19" s="238"/>
      <c r="N19" s="238"/>
      <c r="O19" s="238"/>
      <c r="P19" s="238"/>
      <c r="Q19" s="238"/>
      <c r="R19" s="238"/>
    </row>
    <row r="20" spans="1:18" x14ac:dyDescent="0.25">
      <c r="A20" s="644"/>
      <c r="B20" s="433" t="s">
        <v>298</v>
      </c>
      <c r="C20" s="434">
        <v>1.0474090407938258E-2</v>
      </c>
      <c r="D20" s="434">
        <v>3.1422271223814774E-2</v>
      </c>
      <c r="E20" s="434">
        <v>3.1973539140022052E-2</v>
      </c>
      <c r="F20" s="434">
        <v>4.244762954796031E-2</v>
      </c>
      <c r="G20" s="434">
        <v>0.88368246968026465</v>
      </c>
      <c r="I20" s="238"/>
      <c r="J20" s="238"/>
      <c r="K20" s="238"/>
      <c r="L20" s="238"/>
      <c r="M20" s="238"/>
      <c r="N20" s="238"/>
      <c r="O20" s="238"/>
      <c r="P20" s="238"/>
      <c r="Q20" s="238"/>
      <c r="R20" s="238"/>
    </row>
    <row r="21" spans="1:18" x14ac:dyDescent="0.25">
      <c r="A21" s="644"/>
      <c r="B21" s="433" t="s">
        <v>83</v>
      </c>
      <c r="C21" s="434">
        <v>2.1164021164021163E-2</v>
      </c>
      <c r="D21" s="434">
        <v>3.5714285714285712E-2</v>
      </c>
      <c r="E21" s="434">
        <v>2.5132275132275131E-2</v>
      </c>
      <c r="F21" s="434">
        <v>3.7037037037037035E-2</v>
      </c>
      <c r="G21" s="434">
        <v>0.88095238095238093</v>
      </c>
      <c r="I21" s="238"/>
      <c r="J21" s="238"/>
      <c r="K21" s="238"/>
      <c r="L21" s="238"/>
      <c r="M21" s="238"/>
      <c r="N21" s="238"/>
      <c r="O21" s="238"/>
      <c r="P21" s="238"/>
      <c r="Q21" s="238"/>
      <c r="R21" s="238"/>
    </row>
    <row r="22" spans="1:18" ht="15.75" thickBot="1" x14ac:dyDescent="0.3">
      <c r="A22" s="632" t="s">
        <v>316</v>
      </c>
      <c r="B22" s="632"/>
      <c r="C22" s="435">
        <v>3.4154346112389197E-2</v>
      </c>
      <c r="D22" s="435">
        <v>0.14794317797905371</v>
      </c>
      <c r="E22" s="435">
        <v>0.16271175533711932</v>
      </c>
      <c r="F22" s="435">
        <v>0.11649157804983992</v>
      </c>
      <c r="G22" s="435">
        <v>0.53869914252159778</v>
      </c>
      <c r="I22" s="238"/>
      <c r="J22" s="238"/>
      <c r="K22" s="238"/>
      <c r="L22" s="238"/>
      <c r="M22" s="238"/>
      <c r="N22" s="238"/>
      <c r="O22" s="238"/>
      <c r="P22" s="238"/>
      <c r="Q22" s="238"/>
      <c r="R22" s="238"/>
    </row>
    <row r="23" spans="1:18" x14ac:dyDescent="0.25">
      <c r="A23" s="633" t="s">
        <v>289</v>
      </c>
      <c r="B23" s="431">
        <v>17</v>
      </c>
      <c r="C23" s="422">
        <v>0.3212152086324272</v>
      </c>
      <c r="D23" s="422">
        <v>0.67322743481683878</v>
      </c>
      <c r="E23" s="422">
        <v>4.8163756773028296E-3</v>
      </c>
      <c r="F23" s="422">
        <v>3.7049043671560228E-4</v>
      </c>
      <c r="G23" s="422">
        <v>3.7049043671560228E-4</v>
      </c>
      <c r="I23" s="238"/>
      <c r="J23" s="238"/>
      <c r="K23" s="238"/>
      <c r="L23" s="238"/>
      <c r="M23" s="238"/>
      <c r="N23" s="238"/>
      <c r="O23" s="238"/>
      <c r="P23" s="238"/>
      <c r="Q23" s="238"/>
      <c r="R23" s="238"/>
    </row>
    <row r="24" spans="1:18" x14ac:dyDescent="0.25">
      <c r="A24" s="634"/>
      <c r="B24" s="431">
        <v>17.5</v>
      </c>
      <c r="C24" s="422">
        <v>2.2886316623388055E-3</v>
      </c>
      <c r="D24" s="422">
        <v>9.4494080366181066E-2</v>
      </c>
      <c r="E24" s="422">
        <v>0.60763170635095287</v>
      </c>
      <c r="F24" s="422">
        <v>0.29514546014700055</v>
      </c>
      <c r="G24" s="422">
        <v>4.4012147352669336E-4</v>
      </c>
      <c r="I24" s="238"/>
      <c r="J24" s="238"/>
      <c r="K24" s="238"/>
      <c r="L24" s="238"/>
      <c r="M24" s="238"/>
      <c r="N24" s="238"/>
      <c r="O24" s="238"/>
      <c r="P24" s="238"/>
      <c r="Q24" s="238"/>
      <c r="R24" s="238"/>
    </row>
    <row r="25" spans="1:18" x14ac:dyDescent="0.25">
      <c r="A25" s="634"/>
      <c r="B25" s="431" t="s">
        <v>294</v>
      </c>
      <c r="C25" s="422">
        <v>3.4760067163519606E-3</v>
      </c>
      <c r="D25" s="422">
        <v>3.2874775385159219E-2</v>
      </c>
      <c r="E25" s="422">
        <v>8.2893922879783186E-2</v>
      </c>
      <c r="F25" s="422">
        <v>0.13317818953073909</v>
      </c>
      <c r="G25" s="422">
        <v>0.74757710548796652</v>
      </c>
      <c r="I25" s="238"/>
      <c r="J25" s="238"/>
      <c r="K25" s="238"/>
      <c r="L25" s="238"/>
      <c r="M25" s="238"/>
      <c r="N25" s="238"/>
      <c r="O25" s="238"/>
      <c r="P25" s="238"/>
      <c r="Q25" s="238"/>
      <c r="R25" s="238"/>
    </row>
    <row r="26" spans="1:18" x14ac:dyDescent="0.25">
      <c r="A26" s="634"/>
      <c r="B26" s="431" t="s">
        <v>295</v>
      </c>
      <c r="C26" s="422">
        <v>6.2795324546132802E-3</v>
      </c>
      <c r="D26" s="422">
        <v>3.8423277791594129E-2</v>
      </c>
      <c r="E26" s="422">
        <v>5.7386222332753048E-2</v>
      </c>
      <c r="F26" s="422">
        <v>4.7624968913205667E-2</v>
      </c>
      <c r="G26" s="422">
        <v>0.85028599850783382</v>
      </c>
      <c r="I26" s="238"/>
      <c r="J26" s="238"/>
      <c r="K26" s="238"/>
      <c r="L26" s="238"/>
      <c r="M26" s="238"/>
      <c r="N26" s="238"/>
      <c r="O26" s="238"/>
      <c r="P26" s="238"/>
      <c r="Q26" s="238"/>
      <c r="R26" s="238"/>
    </row>
    <row r="27" spans="1:18" x14ac:dyDescent="0.25">
      <c r="A27" s="634"/>
      <c r="B27" s="431" t="s">
        <v>296</v>
      </c>
      <c r="C27" s="422">
        <v>1.271292064810968E-2</v>
      </c>
      <c r="D27" s="422">
        <v>5.0768591607810554E-2</v>
      </c>
      <c r="E27" s="422">
        <v>6.0739509763190695E-2</v>
      </c>
      <c r="F27" s="422">
        <v>5.1516410469464063E-2</v>
      </c>
      <c r="G27" s="422">
        <v>0.82426256751142501</v>
      </c>
      <c r="I27" s="238"/>
      <c r="J27" s="238"/>
      <c r="K27" s="238"/>
      <c r="L27" s="238"/>
      <c r="M27" s="238"/>
      <c r="N27" s="238"/>
      <c r="O27" s="238"/>
      <c r="P27" s="238"/>
      <c r="Q27" s="238"/>
      <c r="R27" s="238"/>
    </row>
    <row r="28" spans="1:18" x14ac:dyDescent="0.25">
      <c r="A28" s="634"/>
      <c r="B28" s="431" t="s">
        <v>297</v>
      </c>
      <c r="C28" s="422">
        <v>1.788528206744406E-2</v>
      </c>
      <c r="D28" s="422">
        <v>5.7595335644500471E-2</v>
      </c>
      <c r="E28" s="422">
        <v>6.4450047273873309E-2</v>
      </c>
      <c r="F28" s="422">
        <v>5.074062401512764E-2</v>
      </c>
      <c r="G28" s="422">
        <v>0.80932871099905457</v>
      </c>
      <c r="I28" s="238"/>
      <c r="J28" s="238"/>
      <c r="K28" s="238"/>
      <c r="L28" s="238"/>
      <c r="M28" s="238"/>
      <c r="N28" s="238"/>
      <c r="O28" s="238"/>
      <c r="P28" s="238"/>
      <c r="Q28" s="238"/>
      <c r="R28" s="238"/>
    </row>
    <row r="29" spans="1:18" x14ac:dyDescent="0.25">
      <c r="A29" s="634"/>
      <c r="B29" s="431" t="s">
        <v>298</v>
      </c>
      <c r="C29" s="422">
        <v>1.961341671404207E-2</v>
      </c>
      <c r="D29" s="422">
        <v>5.059693007390563E-2</v>
      </c>
      <c r="E29" s="422">
        <v>4.5196134167140418E-2</v>
      </c>
      <c r="F29" s="422">
        <v>4.5480386583285959E-2</v>
      </c>
      <c r="G29" s="422">
        <v>0.83911313246162589</v>
      </c>
      <c r="I29" s="238"/>
      <c r="J29" s="238"/>
      <c r="K29" s="238"/>
      <c r="L29" s="238"/>
      <c r="M29" s="238"/>
      <c r="N29" s="238"/>
      <c r="O29" s="238"/>
      <c r="P29" s="238"/>
      <c r="Q29" s="238"/>
      <c r="R29" s="238"/>
    </row>
    <row r="30" spans="1:18" ht="15.75" thickBot="1" x14ac:dyDescent="0.3">
      <c r="A30" s="635"/>
      <c r="B30" s="436" t="s">
        <v>83</v>
      </c>
      <c r="C30" s="437">
        <v>2.6676279740447006E-2</v>
      </c>
      <c r="D30" s="437">
        <v>5.6957462148521987E-2</v>
      </c>
      <c r="E30" s="437">
        <v>4.3258832011535686E-2</v>
      </c>
      <c r="F30" s="437">
        <v>3.8211968276856523E-2</v>
      </c>
      <c r="G30" s="437">
        <v>0.83489545782263874</v>
      </c>
      <c r="I30" s="238"/>
      <c r="J30" s="238"/>
      <c r="K30" s="238"/>
      <c r="L30" s="238"/>
      <c r="M30" s="238"/>
      <c r="N30" s="238"/>
      <c r="O30" s="238"/>
      <c r="P30" s="238"/>
      <c r="Q30" s="238"/>
      <c r="R30" s="238"/>
    </row>
    <row r="31" spans="1:18" ht="15.75" thickBot="1" x14ac:dyDescent="0.3">
      <c r="A31" s="636" t="s">
        <v>289</v>
      </c>
      <c r="B31" s="636"/>
      <c r="C31" s="427">
        <v>6.2051832194681272E-2</v>
      </c>
      <c r="D31" s="427">
        <v>0.16145736709228325</v>
      </c>
      <c r="E31" s="427">
        <v>0.15660162772127087</v>
      </c>
      <c r="F31" s="427">
        <v>0.10871371302741638</v>
      </c>
      <c r="G31" s="427">
        <v>0.51117545996434821</v>
      </c>
      <c r="I31" s="238"/>
      <c r="J31" s="238"/>
      <c r="K31" s="238"/>
      <c r="L31" s="238"/>
      <c r="M31" s="238"/>
      <c r="N31" s="238"/>
      <c r="O31" s="238"/>
      <c r="P31" s="238"/>
      <c r="Q31" s="238"/>
      <c r="R31" s="238"/>
    </row>
    <row r="33" spans="1:1" x14ac:dyDescent="0.25">
      <c r="A33" s="36" t="s">
        <v>111</v>
      </c>
    </row>
    <row r="34" spans="1:1" x14ac:dyDescent="0.25">
      <c r="A34" s="36" t="s">
        <v>317</v>
      </c>
    </row>
    <row r="35" spans="1:1" x14ac:dyDescent="0.25">
      <c r="A35" s="37" t="s">
        <v>318</v>
      </c>
    </row>
    <row r="37" spans="1:1" x14ac:dyDescent="0.25">
      <c r="A37" s="9" t="s">
        <v>88</v>
      </c>
    </row>
  </sheetData>
  <mergeCells count="10">
    <mergeCell ref="C3:G3"/>
    <mergeCell ref="A5:A12"/>
    <mergeCell ref="A13:B13"/>
    <mergeCell ref="A14:A21"/>
    <mergeCell ref="I5:N17"/>
    <mergeCell ref="A22:B22"/>
    <mergeCell ref="A23:A30"/>
    <mergeCell ref="A31:B31"/>
    <mergeCell ref="A3:A4"/>
    <mergeCell ref="B3:B4"/>
  </mergeCells>
  <hyperlinks>
    <hyperlink ref="A37" location="Contents!A1" display="Hom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workbookViewId="0"/>
  </sheetViews>
  <sheetFormatPr defaultRowHeight="15" x14ac:dyDescent="0.25"/>
  <cols>
    <col min="2" max="2" width="57.140625" bestFit="1" customWidth="1"/>
  </cols>
  <sheetData>
    <row r="1" spans="1:17" x14ac:dyDescent="0.25">
      <c r="A1" s="11" t="s">
        <v>320</v>
      </c>
    </row>
    <row r="2" spans="1:17" ht="15.75" thickBot="1" x14ac:dyDescent="0.3"/>
    <row r="3" spans="1:17" ht="15.75" thickBot="1" x14ac:dyDescent="0.3">
      <c r="A3" s="649"/>
      <c r="B3" s="651" t="s">
        <v>321</v>
      </c>
      <c r="C3" s="653">
        <v>2015</v>
      </c>
      <c r="D3" s="647"/>
      <c r="E3" s="648"/>
      <c r="F3" s="646">
        <v>2016</v>
      </c>
      <c r="G3" s="647"/>
      <c r="H3" s="648"/>
      <c r="I3" s="646">
        <v>2017</v>
      </c>
      <c r="J3" s="647"/>
      <c r="K3" s="648"/>
      <c r="L3" s="646">
        <v>2018</v>
      </c>
      <c r="M3" s="647"/>
      <c r="N3" s="648"/>
      <c r="O3" s="646">
        <v>2019</v>
      </c>
      <c r="P3" s="647"/>
      <c r="Q3" s="648"/>
    </row>
    <row r="4" spans="1:17" ht="15.75" thickBot="1" x14ac:dyDescent="0.3">
      <c r="A4" s="650"/>
      <c r="B4" s="652"/>
      <c r="C4" s="439" t="s">
        <v>108</v>
      </c>
      <c r="D4" s="411" t="s">
        <v>109</v>
      </c>
      <c r="E4" s="440" t="s">
        <v>16</v>
      </c>
      <c r="F4" s="441" t="s">
        <v>108</v>
      </c>
      <c r="G4" s="441" t="s">
        <v>109</v>
      </c>
      <c r="H4" s="442" t="s">
        <v>16</v>
      </c>
      <c r="I4" s="441" t="s">
        <v>108</v>
      </c>
      <c r="J4" s="441" t="s">
        <v>109</v>
      </c>
      <c r="K4" s="442" t="s">
        <v>16</v>
      </c>
      <c r="L4" s="441" t="s">
        <v>108</v>
      </c>
      <c r="M4" s="441" t="s">
        <v>109</v>
      </c>
      <c r="N4" s="442" t="s">
        <v>16</v>
      </c>
      <c r="O4" s="441" t="s">
        <v>108</v>
      </c>
      <c r="P4" s="441" t="s">
        <v>109</v>
      </c>
      <c r="Q4" s="442" t="s">
        <v>16</v>
      </c>
    </row>
    <row r="5" spans="1:17" x14ac:dyDescent="0.25">
      <c r="A5" s="443">
        <v>1</v>
      </c>
      <c r="B5" s="412" t="s">
        <v>322</v>
      </c>
      <c r="C5" s="444">
        <v>0.13</v>
      </c>
      <c r="D5" s="445">
        <v>0.13</v>
      </c>
      <c r="E5" s="445">
        <v>0.13</v>
      </c>
      <c r="F5" s="446">
        <v>0.12</v>
      </c>
      <c r="G5" s="447">
        <v>0.13</v>
      </c>
      <c r="H5" s="448">
        <v>0.12</v>
      </c>
      <c r="I5" s="446">
        <v>0.12132352941176471</v>
      </c>
      <c r="J5" s="447">
        <v>0.12948833034111309</v>
      </c>
      <c r="K5" s="448">
        <v>0.12514713300823946</v>
      </c>
      <c r="L5" s="446">
        <v>0.14280444316924212</v>
      </c>
      <c r="M5" s="447">
        <v>0.14434217154371021</v>
      </c>
      <c r="N5" s="448">
        <v>0.14353073495695809</v>
      </c>
      <c r="O5" s="446">
        <v>0.17699701690420949</v>
      </c>
      <c r="P5" s="447">
        <v>0.18952212718482708</v>
      </c>
      <c r="Q5" s="448">
        <v>0.18289957939011567</v>
      </c>
    </row>
    <row r="6" spans="1:17" x14ac:dyDescent="0.25">
      <c r="A6" s="449">
        <v>2</v>
      </c>
      <c r="B6" s="414" t="s">
        <v>323</v>
      </c>
      <c r="C6" s="450">
        <v>0.01</v>
      </c>
      <c r="D6" s="423">
        <v>0.01</v>
      </c>
      <c r="E6" s="423">
        <v>0.01</v>
      </c>
      <c r="F6" s="450">
        <v>0.01</v>
      </c>
      <c r="G6" s="423">
        <v>0.01</v>
      </c>
      <c r="H6" s="451">
        <v>0.01</v>
      </c>
      <c r="I6" s="450">
        <v>1.0238772928526249E-2</v>
      </c>
      <c r="J6" s="423">
        <v>1.099640933572711E-2</v>
      </c>
      <c r="K6" s="451">
        <v>1.0593576593240289E-2</v>
      </c>
      <c r="L6" s="450">
        <v>1.0452104766979546E-2</v>
      </c>
      <c r="M6" s="423">
        <v>1.3051243302651463E-2</v>
      </c>
      <c r="N6" s="451">
        <v>1.1679716226153913E-2</v>
      </c>
      <c r="O6" s="450">
        <v>1.1600928074245939E-2</v>
      </c>
      <c r="P6" s="423">
        <v>1.2458162885831164E-2</v>
      </c>
      <c r="Q6" s="451">
        <v>1.2004907115317209E-2</v>
      </c>
    </row>
    <row r="7" spans="1:17" x14ac:dyDescent="0.25">
      <c r="A7" s="443">
        <v>3</v>
      </c>
      <c r="B7" s="412" t="s">
        <v>324</v>
      </c>
      <c r="C7" s="444">
        <v>0.02</v>
      </c>
      <c r="D7" s="445">
        <v>0.01</v>
      </c>
      <c r="E7" s="445">
        <v>0.01</v>
      </c>
      <c r="F7" s="444">
        <v>0.02</v>
      </c>
      <c r="G7" s="445">
        <v>0.01</v>
      </c>
      <c r="H7" s="452">
        <v>0.01</v>
      </c>
      <c r="I7" s="444">
        <v>1.7552182163187855E-2</v>
      </c>
      <c r="J7" s="445">
        <v>1.1490125673249552E-2</v>
      </c>
      <c r="K7" s="452">
        <v>1.4713300823944847E-2</v>
      </c>
      <c r="L7" s="444">
        <v>1.7789072426937738E-2</v>
      </c>
      <c r="M7" s="445">
        <v>1.1448459037413565E-2</v>
      </c>
      <c r="N7" s="452">
        <v>1.4794307219794956E-2</v>
      </c>
      <c r="O7" s="444">
        <v>1.532979781239642E-2</v>
      </c>
      <c r="P7" s="445">
        <v>8.5533655634064711E-3</v>
      </c>
      <c r="Q7" s="452">
        <v>1.2136347704171048E-2</v>
      </c>
    </row>
    <row r="8" spans="1:17" x14ac:dyDescent="0.25">
      <c r="A8" s="449">
        <v>4</v>
      </c>
      <c r="B8" s="414" t="s">
        <v>325</v>
      </c>
      <c r="C8" s="450">
        <v>0.69</v>
      </c>
      <c r="D8" s="423">
        <v>0.57999999999999996</v>
      </c>
      <c r="E8" s="423">
        <v>0.64</v>
      </c>
      <c r="F8" s="450">
        <v>0.7</v>
      </c>
      <c r="G8" s="423">
        <v>0.6</v>
      </c>
      <c r="H8" s="451">
        <v>0.65</v>
      </c>
      <c r="I8" s="450">
        <v>0.69501106894370657</v>
      </c>
      <c r="J8" s="423">
        <v>0.60825852782764811</v>
      </c>
      <c r="K8" s="451">
        <v>0.65438456364553554</v>
      </c>
      <c r="L8" s="450">
        <v>0.69217526745091607</v>
      </c>
      <c r="M8" s="423">
        <v>0.60337958510784451</v>
      </c>
      <c r="N8" s="451">
        <v>0.65023575723493532</v>
      </c>
      <c r="O8" s="450">
        <v>0.68271461716937354</v>
      </c>
      <c r="P8" s="423">
        <v>0.5997582744514689</v>
      </c>
      <c r="Q8" s="451">
        <v>0.64362075008762709</v>
      </c>
    </row>
    <row r="9" spans="1:17" x14ac:dyDescent="0.25">
      <c r="A9" s="443">
        <v>5</v>
      </c>
      <c r="B9" s="412" t="s">
        <v>326</v>
      </c>
      <c r="C9" s="444">
        <v>0.61</v>
      </c>
      <c r="D9" s="445">
        <v>0.57999999999999996</v>
      </c>
      <c r="E9" s="445">
        <v>0.59</v>
      </c>
      <c r="F9" s="444">
        <v>0.62</v>
      </c>
      <c r="G9" s="445">
        <v>0.57999999999999996</v>
      </c>
      <c r="H9" s="452">
        <v>0.6</v>
      </c>
      <c r="I9" s="444">
        <v>0.6089500316255535</v>
      </c>
      <c r="J9" s="445">
        <v>0.57805206463195691</v>
      </c>
      <c r="K9" s="452">
        <v>0.59448041029090293</v>
      </c>
      <c r="L9" s="444">
        <v>0.62782309300323813</v>
      </c>
      <c r="M9" s="445">
        <v>0.59513669460090668</v>
      </c>
      <c r="N9" s="452">
        <v>0.6123848250205477</v>
      </c>
      <c r="O9" s="444">
        <v>0.63229201193238316</v>
      </c>
      <c r="P9" s="445">
        <v>0.60082744514689479</v>
      </c>
      <c r="Q9" s="452">
        <v>0.61746407290571326</v>
      </c>
    </row>
    <row r="10" spans="1:17" x14ac:dyDescent="0.25">
      <c r="A10" s="449">
        <v>6</v>
      </c>
      <c r="B10" s="414" t="s">
        <v>327</v>
      </c>
      <c r="C10" s="450">
        <v>0.04</v>
      </c>
      <c r="D10" s="423">
        <v>0.04</v>
      </c>
      <c r="E10" s="423">
        <v>0.04</v>
      </c>
      <c r="F10" s="450">
        <v>0.05</v>
      </c>
      <c r="G10" s="423">
        <v>0.05</v>
      </c>
      <c r="H10" s="451">
        <v>0.05</v>
      </c>
      <c r="I10" s="450">
        <v>5.4119228336495892E-2</v>
      </c>
      <c r="J10" s="423">
        <v>5.475763016157989E-2</v>
      </c>
      <c r="K10" s="451">
        <v>5.4418194047418864E-2</v>
      </c>
      <c r="L10" s="450">
        <v>5.324425134237816E-2</v>
      </c>
      <c r="M10" s="423">
        <v>5.8432934926958828E-2</v>
      </c>
      <c r="N10" s="451">
        <v>5.5694943115456155E-2</v>
      </c>
      <c r="O10" s="450">
        <v>5.4690089492873718E-2</v>
      </c>
      <c r="P10" s="423">
        <v>5.8478988471550759E-2</v>
      </c>
      <c r="Q10" s="451">
        <v>5.647563967753242E-2</v>
      </c>
    </row>
    <row r="11" spans="1:17" x14ac:dyDescent="0.25">
      <c r="A11" s="443">
        <v>7</v>
      </c>
      <c r="B11" s="412" t="s">
        <v>328</v>
      </c>
      <c r="C11" s="444">
        <v>0.13</v>
      </c>
      <c r="D11" s="445">
        <v>0.11</v>
      </c>
      <c r="E11" s="445">
        <v>0.12</v>
      </c>
      <c r="F11" s="444">
        <v>0.13</v>
      </c>
      <c r="G11" s="445">
        <v>0.11</v>
      </c>
      <c r="H11" s="452">
        <v>0.12</v>
      </c>
      <c r="I11" s="444">
        <v>0.12895319418089818</v>
      </c>
      <c r="J11" s="445">
        <v>0.10942549371633752</v>
      </c>
      <c r="K11" s="452">
        <v>0.11980830670926518</v>
      </c>
      <c r="L11" s="444">
        <v>0.13075378120260689</v>
      </c>
      <c r="M11" s="445">
        <v>0.10885194852772817</v>
      </c>
      <c r="N11" s="452">
        <v>0.12040922264999784</v>
      </c>
      <c r="O11" s="444">
        <v>0.12475140868412331</v>
      </c>
      <c r="P11" s="445">
        <v>0.10426738564522127</v>
      </c>
      <c r="Q11" s="452">
        <v>0.1150981423063442</v>
      </c>
    </row>
    <row r="12" spans="1:17" x14ac:dyDescent="0.25">
      <c r="A12" s="449">
        <v>8</v>
      </c>
      <c r="B12" s="414" t="s">
        <v>329</v>
      </c>
      <c r="C12" s="450">
        <v>0.13</v>
      </c>
      <c r="D12" s="423">
        <v>0.11</v>
      </c>
      <c r="E12" s="423">
        <v>0.12</v>
      </c>
      <c r="F12" s="450">
        <v>0.12</v>
      </c>
      <c r="G12" s="423">
        <v>0.1</v>
      </c>
      <c r="H12" s="451">
        <v>0.11</v>
      </c>
      <c r="I12" s="450">
        <v>0.13555502846299811</v>
      </c>
      <c r="J12" s="423">
        <v>0.1189407540394973</v>
      </c>
      <c r="K12" s="451">
        <v>0.12777450815537245</v>
      </c>
      <c r="L12" s="450">
        <v>0.14141082920031151</v>
      </c>
      <c r="M12" s="423">
        <v>0.12002564454824381</v>
      </c>
      <c r="N12" s="451">
        <v>0.13131029112774148</v>
      </c>
      <c r="O12" s="450">
        <v>0.14468014584023864</v>
      </c>
      <c r="P12" s="423">
        <v>0.12509297136481964</v>
      </c>
      <c r="Q12" s="451">
        <v>0.13544952681388012</v>
      </c>
    </row>
    <row r="13" spans="1:17" x14ac:dyDescent="0.25">
      <c r="A13" s="443">
        <v>9</v>
      </c>
      <c r="B13" s="412" t="s">
        <v>330</v>
      </c>
      <c r="C13" s="444">
        <v>0.12</v>
      </c>
      <c r="D13" s="445">
        <v>0.11</v>
      </c>
      <c r="E13" s="445">
        <v>0.11</v>
      </c>
      <c r="F13" s="444">
        <v>0.12</v>
      </c>
      <c r="G13" s="445">
        <v>0.12</v>
      </c>
      <c r="H13" s="452">
        <v>0.12</v>
      </c>
      <c r="I13" s="444">
        <v>0.11144054395951929</v>
      </c>
      <c r="J13" s="445">
        <v>0.10632854578096948</v>
      </c>
      <c r="K13" s="452">
        <v>0.10904657810660838</v>
      </c>
      <c r="L13" s="444">
        <v>0.11030044677624298</v>
      </c>
      <c r="M13" s="445">
        <v>0.10372303887896689</v>
      </c>
      <c r="N13" s="452">
        <v>0.1071938400311459</v>
      </c>
      <c r="O13" s="444">
        <v>0.12069108385813722</v>
      </c>
      <c r="P13" s="445">
        <v>0.11402937895128301</v>
      </c>
      <c r="Q13" s="452">
        <v>0.11755169996494917</v>
      </c>
    </row>
    <row r="14" spans="1:17" x14ac:dyDescent="0.25">
      <c r="A14" s="449">
        <v>10</v>
      </c>
      <c r="B14" s="414" t="s">
        <v>331</v>
      </c>
      <c r="C14" s="450">
        <v>0.62</v>
      </c>
      <c r="D14" s="423">
        <v>0.63</v>
      </c>
      <c r="E14" s="423">
        <v>0.63</v>
      </c>
      <c r="F14" s="450">
        <v>0.64</v>
      </c>
      <c r="G14" s="423">
        <v>0.66</v>
      </c>
      <c r="H14" s="451">
        <v>0.65</v>
      </c>
      <c r="I14" s="450">
        <v>0.6303763440860215</v>
      </c>
      <c r="J14" s="423">
        <v>0.64192100538599639</v>
      </c>
      <c r="K14" s="451">
        <v>0.63578274760383391</v>
      </c>
      <c r="L14" s="450">
        <v>0.63212690084846501</v>
      </c>
      <c r="M14" s="423">
        <v>0.64528094518477808</v>
      </c>
      <c r="N14" s="451">
        <v>0.63833974996755638</v>
      </c>
      <c r="O14" s="450">
        <v>0.61186609214451437</v>
      </c>
      <c r="P14" s="423">
        <v>0.62992748233544071</v>
      </c>
      <c r="Q14" s="451">
        <v>0.62037767262530674</v>
      </c>
    </row>
    <row r="15" spans="1:17" x14ac:dyDescent="0.25">
      <c r="A15" s="443">
        <v>11</v>
      </c>
      <c r="B15" s="412" t="s">
        <v>332</v>
      </c>
      <c r="C15" s="444">
        <v>0.41</v>
      </c>
      <c r="D15" s="445">
        <v>0.4</v>
      </c>
      <c r="E15" s="445">
        <v>0.4</v>
      </c>
      <c r="F15" s="444">
        <v>0.42</v>
      </c>
      <c r="G15" s="445">
        <v>0.41</v>
      </c>
      <c r="H15" s="452">
        <v>0.41</v>
      </c>
      <c r="I15" s="444">
        <v>0.42619386464263126</v>
      </c>
      <c r="J15" s="445">
        <v>0.42158886894075404</v>
      </c>
      <c r="K15" s="452">
        <v>0.42403732974609049</v>
      </c>
      <c r="L15" s="444">
        <v>0.43546337664466944</v>
      </c>
      <c r="M15" s="445">
        <v>0.4208453542153226</v>
      </c>
      <c r="N15" s="452">
        <v>0.42855906908335856</v>
      </c>
      <c r="O15" s="444">
        <v>0.41407026847862116</v>
      </c>
      <c r="P15" s="445">
        <v>0.40953886203049461</v>
      </c>
      <c r="Q15" s="452">
        <v>0.41193480546792849</v>
      </c>
    </row>
    <row r="16" spans="1:17" x14ac:dyDescent="0.25">
      <c r="A16" s="449">
        <v>12</v>
      </c>
      <c r="B16" s="414" t="s">
        <v>333</v>
      </c>
      <c r="C16" s="450">
        <v>0.14000000000000001</v>
      </c>
      <c r="D16" s="423">
        <v>0.13</v>
      </c>
      <c r="E16" s="423">
        <v>0.13</v>
      </c>
      <c r="F16" s="450">
        <v>0.14000000000000001</v>
      </c>
      <c r="G16" s="423">
        <v>0.14000000000000001</v>
      </c>
      <c r="H16" s="451">
        <v>0.14000000000000001</v>
      </c>
      <c r="I16" s="450">
        <v>0.13761068943706514</v>
      </c>
      <c r="J16" s="423">
        <v>0.13397666068222622</v>
      </c>
      <c r="K16" s="451">
        <v>0.13590886161089624</v>
      </c>
      <c r="L16" s="450">
        <v>0.13796778292413001</v>
      </c>
      <c r="M16" s="423">
        <v>0.13564134267527592</v>
      </c>
      <c r="N16" s="451">
        <v>0.13686897088722585</v>
      </c>
      <c r="O16" s="450">
        <v>0.14169705004971828</v>
      </c>
      <c r="P16" s="423">
        <v>0.14099107474897732</v>
      </c>
      <c r="Q16" s="451">
        <v>0.14136435331230285</v>
      </c>
    </row>
    <row r="17" spans="1:17" x14ac:dyDescent="0.25">
      <c r="A17" s="443">
        <v>13</v>
      </c>
      <c r="B17" s="412" t="s">
        <v>334</v>
      </c>
      <c r="C17" s="444">
        <v>0.12</v>
      </c>
      <c r="D17" s="445">
        <v>0.12</v>
      </c>
      <c r="E17" s="445">
        <v>0.12</v>
      </c>
      <c r="F17" s="444">
        <v>0.14000000000000001</v>
      </c>
      <c r="G17" s="445">
        <v>0.13</v>
      </c>
      <c r="H17" s="452">
        <v>0.13</v>
      </c>
      <c r="I17" s="444">
        <v>0.12768817204301075</v>
      </c>
      <c r="J17" s="445">
        <v>0.12567324955116696</v>
      </c>
      <c r="K17" s="452">
        <v>0.12674457709769632</v>
      </c>
      <c r="L17" s="444">
        <v>0.12181825634299299</v>
      </c>
      <c r="M17" s="445">
        <v>0.12066675825433897</v>
      </c>
      <c r="N17" s="452">
        <v>0.12127438681489813</v>
      </c>
      <c r="O17" s="444">
        <v>0.10565130924759696</v>
      </c>
      <c r="P17" s="445">
        <v>0.10561547043510598</v>
      </c>
      <c r="Q17" s="452">
        <v>0.10563441990886786</v>
      </c>
    </row>
    <row r="18" spans="1:17" x14ac:dyDescent="0.25">
      <c r="A18" s="449">
        <v>14</v>
      </c>
      <c r="B18" s="414" t="s">
        <v>335</v>
      </c>
      <c r="C18" s="450">
        <v>0.09</v>
      </c>
      <c r="D18" s="423">
        <v>0.1</v>
      </c>
      <c r="E18" s="423">
        <v>0.09</v>
      </c>
      <c r="F18" s="450">
        <v>0.09</v>
      </c>
      <c r="G18" s="423">
        <v>0.11</v>
      </c>
      <c r="H18" s="451">
        <v>0.1</v>
      </c>
      <c r="I18" s="450">
        <v>9.1516445287792542E-2</v>
      </c>
      <c r="J18" s="423">
        <v>0.1098294434470377</v>
      </c>
      <c r="K18" s="451">
        <v>0.10009248360517908</v>
      </c>
      <c r="L18" s="450">
        <v>8.3411894905111278E-2</v>
      </c>
      <c r="M18" s="423">
        <v>0.10363145120666759</v>
      </c>
      <c r="N18" s="451">
        <v>9.2961889518536137E-2</v>
      </c>
      <c r="O18" s="450">
        <v>8.9948624461385476E-2</v>
      </c>
      <c r="P18" s="423">
        <v>0.11314615098549646</v>
      </c>
      <c r="Q18" s="451">
        <v>0.10088065194532071</v>
      </c>
    </row>
    <row r="19" spans="1:17" x14ac:dyDescent="0.25">
      <c r="A19" s="443">
        <v>15</v>
      </c>
      <c r="B19" s="412" t="s">
        <v>336</v>
      </c>
      <c r="C19" s="444">
        <v>0.49</v>
      </c>
      <c r="D19" s="445">
        <v>0.45</v>
      </c>
      <c r="E19" s="445">
        <v>0.47</v>
      </c>
      <c r="F19" s="444">
        <v>0.49</v>
      </c>
      <c r="G19" s="445">
        <v>0.46</v>
      </c>
      <c r="H19" s="452">
        <v>0.48</v>
      </c>
      <c r="I19" s="444">
        <v>0.47766445287792536</v>
      </c>
      <c r="J19" s="445">
        <v>0.43783662477558349</v>
      </c>
      <c r="K19" s="452">
        <v>0.45901294770472506</v>
      </c>
      <c r="L19" s="444">
        <v>0.48944542361765792</v>
      </c>
      <c r="M19" s="445">
        <v>0.44323854009250357</v>
      </c>
      <c r="N19" s="452">
        <v>0.46762123112860665</v>
      </c>
      <c r="O19" s="444">
        <v>0.49929565793834935</v>
      </c>
      <c r="P19" s="445">
        <v>0.45825585719598366</v>
      </c>
      <c r="Q19" s="452">
        <v>0.47995531019978971</v>
      </c>
    </row>
    <row r="20" spans="1:17" x14ac:dyDescent="0.25">
      <c r="A20" s="449">
        <v>16</v>
      </c>
      <c r="B20" s="414" t="s">
        <v>337</v>
      </c>
      <c r="C20" s="450">
        <v>0.42</v>
      </c>
      <c r="D20" s="423">
        <v>0.37</v>
      </c>
      <c r="E20" s="423">
        <v>0.4</v>
      </c>
      <c r="F20" s="450">
        <v>0.42</v>
      </c>
      <c r="G20" s="423">
        <v>0.36</v>
      </c>
      <c r="H20" s="451">
        <v>0.39</v>
      </c>
      <c r="I20" s="450">
        <v>0.39160341555977229</v>
      </c>
      <c r="J20" s="423">
        <v>0.35453321364452423</v>
      </c>
      <c r="K20" s="451">
        <v>0.37424331595762567</v>
      </c>
      <c r="L20" s="450">
        <v>0.38619502397835798</v>
      </c>
      <c r="M20" s="423">
        <v>0.34711727801437925</v>
      </c>
      <c r="N20" s="451">
        <v>0.36773802829086821</v>
      </c>
      <c r="O20" s="450">
        <v>0.3880510440835267</v>
      </c>
      <c r="P20" s="423">
        <v>0.34055410933432501</v>
      </c>
      <c r="Q20" s="451">
        <v>0.3656677181913775</v>
      </c>
    </row>
    <row r="21" spans="1:17" x14ac:dyDescent="0.25">
      <c r="A21" s="443">
        <v>17</v>
      </c>
      <c r="B21" s="412" t="s">
        <v>338</v>
      </c>
      <c r="C21" s="444">
        <v>0.09</v>
      </c>
      <c r="D21" s="445">
        <v>0.08</v>
      </c>
      <c r="E21" s="445">
        <v>0.08</v>
      </c>
      <c r="F21" s="444">
        <v>0.09</v>
      </c>
      <c r="G21" s="445">
        <v>0.09</v>
      </c>
      <c r="H21" s="452">
        <v>0.09</v>
      </c>
      <c r="I21" s="444">
        <v>9.0725806451612906E-2</v>
      </c>
      <c r="J21" s="445">
        <v>8.4694793536804314E-2</v>
      </c>
      <c r="K21" s="452">
        <v>8.7901462922481924E-2</v>
      </c>
      <c r="L21" s="444">
        <v>9.0256998811329259E-2</v>
      </c>
      <c r="M21" s="445">
        <v>8.7466227045839631E-2</v>
      </c>
      <c r="N21" s="452">
        <v>8.8938876151749793E-2</v>
      </c>
      <c r="O21" s="444">
        <v>8.7214119986741792E-2</v>
      </c>
      <c r="P21" s="445">
        <v>8.0838601710673114E-2</v>
      </c>
      <c r="Q21" s="452">
        <v>8.4209603925692253E-2</v>
      </c>
    </row>
    <row r="22" spans="1:17" x14ac:dyDescent="0.25">
      <c r="A22" s="449">
        <v>18</v>
      </c>
      <c r="B22" s="414" t="s">
        <v>339</v>
      </c>
      <c r="C22" s="450">
        <v>0.19</v>
      </c>
      <c r="D22" s="423">
        <v>0.17</v>
      </c>
      <c r="E22" s="423">
        <v>0.18</v>
      </c>
      <c r="F22" s="450">
        <v>0.2</v>
      </c>
      <c r="G22" s="423">
        <v>0.18</v>
      </c>
      <c r="H22" s="451">
        <v>0.19</v>
      </c>
      <c r="I22" s="450">
        <v>0.21691176470588236</v>
      </c>
      <c r="J22" s="423">
        <v>0.19658886894075403</v>
      </c>
      <c r="K22" s="451">
        <v>0.20739448461409113</v>
      </c>
      <c r="L22" s="450">
        <v>0.21100955035455179</v>
      </c>
      <c r="M22" s="423">
        <v>0.1898154508403169</v>
      </c>
      <c r="N22" s="451">
        <v>0.20099926461045983</v>
      </c>
      <c r="O22" s="450">
        <v>0.21171693735498839</v>
      </c>
      <c r="P22" s="423">
        <v>0.19026589810338415</v>
      </c>
      <c r="Q22" s="451">
        <v>0.20160795653697861</v>
      </c>
    </row>
    <row r="23" spans="1:17" x14ac:dyDescent="0.25">
      <c r="A23" s="443">
        <v>19</v>
      </c>
      <c r="B23" s="412" t="s">
        <v>340</v>
      </c>
      <c r="C23" s="444">
        <v>0.18</v>
      </c>
      <c r="D23" s="445">
        <v>0.15</v>
      </c>
      <c r="E23" s="445">
        <v>0.16</v>
      </c>
      <c r="F23" s="444">
        <v>0.19</v>
      </c>
      <c r="G23" s="445">
        <v>0.16</v>
      </c>
      <c r="H23" s="452">
        <v>0.17</v>
      </c>
      <c r="I23" s="444">
        <v>0.19595983554712207</v>
      </c>
      <c r="J23" s="445">
        <v>0.16674147217235188</v>
      </c>
      <c r="K23" s="452">
        <v>0.18227677820749957</v>
      </c>
      <c r="L23" s="444">
        <v>0.19227773906627865</v>
      </c>
      <c r="M23" s="445">
        <v>0.16375875807116363</v>
      </c>
      <c r="N23" s="452">
        <v>0.17880780378076741</v>
      </c>
      <c r="O23" s="444">
        <v>0.19597282068279748</v>
      </c>
      <c r="P23" s="445">
        <v>0.17306619561175157</v>
      </c>
      <c r="Q23" s="452">
        <v>0.18517788293024887</v>
      </c>
    </row>
    <row r="24" spans="1:17" x14ac:dyDescent="0.25">
      <c r="A24" s="449">
        <v>20</v>
      </c>
      <c r="B24" s="414" t="s">
        <v>341</v>
      </c>
      <c r="C24" s="450">
        <v>0.02</v>
      </c>
      <c r="D24" s="423">
        <v>0.01</v>
      </c>
      <c r="E24" s="423">
        <v>0.02</v>
      </c>
      <c r="F24" s="450">
        <v>0.01</v>
      </c>
      <c r="G24" s="423">
        <v>0.02</v>
      </c>
      <c r="H24" s="451">
        <v>0.01</v>
      </c>
      <c r="I24" s="450">
        <v>1.2215370018975331E-2</v>
      </c>
      <c r="J24" s="423">
        <v>1.400359066427289E-2</v>
      </c>
      <c r="K24" s="451">
        <v>1.3052799730956785E-2</v>
      </c>
      <c r="L24" s="450">
        <v>1.3116366766405705E-2</v>
      </c>
      <c r="M24" s="423">
        <v>1.1997985071209416E-2</v>
      </c>
      <c r="N24" s="451">
        <v>1.2588138599299217E-2</v>
      </c>
      <c r="O24" s="450">
        <v>1.2305270135896586E-2</v>
      </c>
      <c r="P24" s="423">
        <v>1.0412792859799182E-2</v>
      </c>
      <c r="Q24" s="451">
        <v>1.1413424465474938E-2</v>
      </c>
    </row>
    <row r="25" spans="1:17" x14ac:dyDescent="0.25">
      <c r="A25" s="443">
        <v>21</v>
      </c>
      <c r="B25" s="412" t="s">
        <v>342</v>
      </c>
      <c r="C25" s="444">
        <v>0.13</v>
      </c>
      <c r="D25" s="445">
        <v>0.12</v>
      </c>
      <c r="E25" s="445">
        <v>0.13</v>
      </c>
      <c r="F25" s="444">
        <v>0.14000000000000001</v>
      </c>
      <c r="G25" s="445">
        <v>0.12</v>
      </c>
      <c r="H25" s="452">
        <v>0.14000000000000001</v>
      </c>
      <c r="I25" s="444">
        <v>0.13409234661606578</v>
      </c>
      <c r="J25" s="445">
        <v>0.12369838420107721</v>
      </c>
      <c r="K25" s="452">
        <v>0.12922481923658988</v>
      </c>
      <c r="L25" s="444">
        <v>0.13600032790916916</v>
      </c>
      <c r="M25" s="445">
        <v>0.12002564454824381</v>
      </c>
      <c r="N25" s="452">
        <v>0.12845524938357053</v>
      </c>
      <c r="O25" s="444">
        <v>0.1467931720251906</v>
      </c>
      <c r="P25" s="445">
        <v>0.13285608032725921</v>
      </c>
      <c r="Q25" s="452">
        <v>0.14022520154223625</v>
      </c>
    </row>
    <row r="26" spans="1:17" ht="15.75" thickBot="1" x14ac:dyDescent="0.3">
      <c r="A26" s="453">
        <v>22</v>
      </c>
      <c r="B26" s="454" t="s">
        <v>343</v>
      </c>
      <c r="C26" s="455">
        <v>0.12</v>
      </c>
      <c r="D26" s="456">
        <v>0.12</v>
      </c>
      <c r="E26" s="456">
        <v>0.12</v>
      </c>
      <c r="F26" s="455">
        <v>0.11</v>
      </c>
      <c r="G26" s="456">
        <v>0.11</v>
      </c>
      <c r="H26" s="457">
        <v>0.11</v>
      </c>
      <c r="I26" s="455">
        <v>0.1118358633776091</v>
      </c>
      <c r="J26" s="456">
        <v>0.1138689407540395</v>
      </c>
      <c r="K26" s="457">
        <v>0.11278796031612577</v>
      </c>
      <c r="L26" s="455">
        <v>0.10620158216174119</v>
      </c>
      <c r="M26" s="456">
        <v>0.10436415258506206</v>
      </c>
      <c r="N26" s="457">
        <v>0.10533373707661028</v>
      </c>
      <c r="O26" s="455">
        <v>9.1647331786542927E-2</v>
      </c>
      <c r="P26" s="456">
        <v>8.9531424321309033E-2</v>
      </c>
      <c r="Q26" s="457">
        <v>9.065019277953032E-2</v>
      </c>
    </row>
    <row r="29" spans="1:17" x14ac:dyDescent="0.25">
      <c r="A29" s="9" t="s">
        <v>88</v>
      </c>
    </row>
    <row r="32" spans="1:17" x14ac:dyDescent="0.25">
      <c r="A32" s="11" t="s">
        <v>364</v>
      </c>
    </row>
    <row r="33" spans="1:17" ht="15.75" thickBot="1" x14ac:dyDescent="0.3"/>
    <row r="34" spans="1:17" ht="15.75" thickBot="1" x14ac:dyDescent="0.3">
      <c r="A34" s="656" t="s">
        <v>321</v>
      </c>
      <c r="B34" s="657"/>
      <c r="C34" s="660">
        <v>2015</v>
      </c>
      <c r="D34" s="587"/>
      <c r="E34" s="655"/>
      <c r="F34" s="654">
        <v>2016</v>
      </c>
      <c r="G34" s="587"/>
      <c r="H34" s="655"/>
      <c r="I34" s="654">
        <v>2017</v>
      </c>
      <c r="J34" s="587"/>
      <c r="K34" s="655"/>
      <c r="L34" s="654">
        <v>2018</v>
      </c>
      <c r="M34" s="587"/>
      <c r="N34" s="655"/>
      <c r="O34" s="654">
        <v>2019</v>
      </c>
      <c r="P34" s="587"/>
      <c r="Q34" s="655"/>
    </row>
    <row r="35" spans="1:17" ht="15.75" thickBot="1" x14ac:dyDescent="0.3">
      <c r="A35" s="658"/>
      <c r="B35" s="659"/>
      <c r="C35" s="398" t="s">
        <v>108</v>
      </c>
      <c r="D35" s="396" t="s">
        <v>109</v>
      </c>
      <c r="E35" s="397" t="s">
        <v>16</v>
      </c>
      <c r="F35" s="501" t="s">
        <v>108</v>
      </c>
      <c r="G35" s="501" t="s">
        <v>109</v>
      </c>
      <c r="H35" s="502" t="s">
        <v>16</v>
      </c>
      <c r="I35" s="501" t="s">
        <v>108</v>
      </c>
      <c r="J35" s="501" t="s">
        <v>109</v>
      </c>
      <c r="K35" s="502" t="s">
        <v>16</v>
      </c>
      <c r="L35" s="501" t="s">
        <v>108</v>
      </c>
      <c r="M35" s="501" t="s">
        <v>109</v>
      </c>
      <c r="N35" s="502" t="s">
        <v>16</v>
      </c>
      <c r="O35" s="501" t="s">
        <v>108</v>
      </c>
      <c r="P35" s="501" t="s">
        <v>109</v>
      </c>
      <c r="Q35" s="502" t="s">
        <v>16</v>
      </c>
    </row>
    <row r="36" spans="1:17" x14ac:dyDescent="0.25">
      <c r="A36" s="503">
        <v>1</v>
      </c>
      <c r="B36" s="399" t="s">
        <v>322</v>
      </c>
      <c r="C36" s="444">
        <v>3.2967032967032968E-2</v>
      </c>
      <c r="D36" s="445">
        <v>6.142728093947606E-2</v>
      </c>
      <c r="E36" s="445">
        <v>5.9265442404006677E-2</v>
      </c>
      <c r="F36" s="446">
        <v>6.8493150684931503E-2</v>
      </c>
      <c r="G36" s="447">
        <v>5.6199821587867974E-2</v>
      </c>
      <c r="H36" s="448">
        <v>5.6951423785594639E-2</v>
      </c>
      <c r="I36" s="446">
        <v>5.3763440860215055E-2</v>
      </c>
      <c r="J36" s="447">
        <v>4.7089041095890412E-2</v>
      </c>
      <c r="K36" s="448">
        <v>4.7581284694686754E-2</v>
      </c>
      <c r="L36" s="446">
        <v>5.9322033898305086E-2</v>
      </c>
      <c r="M36" s="447">
        <v>4.0540540540540543E-2</v>
      </c>
      <c r="N36" s="448">
        <v>4.2461005199306762E-2</v>
      </c>
      <c r="O36" s="446">
        <v>3.2520325203252036E-2</v>
      </c>
      <c r="P36" s="447">
        <v>2.2831050228310501E-2</v>
      </c>
      <c r="Q36" s="448">
        <v>2.3809523809523808E-2</v>
      </c>
    </row>
    <row r="37" spans="1:17" x14ac:dyDescent="0.25">
      <c r="A37" s="73">
        <v>2</v>
      </c>
      <c r="B37" s="400" t="s">
        <v>323</v>
      </c>
      <c r="C37" s="450">
        <v>1.098901098901099E-2</v>
      </c>
      <c r="D37" s="423">
        <v>1.1743450767841012E-2</v>
      </c>
      <c r="E37" s="423">
        <v>1.1686143572621035E-2</v>
      </c>
      <c r="F37" s="450">
        <v>1.3698630136986301E-2</v>
      </c>
      <c r="G37" s="423">
        <v>6.2444246208742194E-3</v>
      </c>
      <c r="H37" s="451">
        <v>6.7001675041876048E-3</v>
      </c>
      <c r="I37" s="450">
        <v>0</v>
      </c>
      <c r="J37" s="423">
        <v>1.6267123287671232E-2</v>
      </c>
      <c r="K37" s="451">
        <v>1.506740681998414E-2</v>
      </c>
      <c r="L37" s="450">
        <v>8.4745762711864406E-3</v>
      </c>
      <c r="M37" s="423">
        <v>1.3513513513513514E-2</v>
      </c>
      <c r="N37" s="451">
        <v>1.2998266897746967E-2</v>
      </c>
      <c r="O37" s="450">
        <v>2.4390243902439025E-2</v>
      </c>
      <c r="P37" s="423">
        <v>3.1963470319634701E-2</v>
      </c>
      <c r="Q37" s="451">
        <v>3.1198686371100164E-2</v>
      </c>
    </row>
    <row r="38" spans="1:17" x14ac:dyDescent="0.25">
      <c r="A38" s="503">
        <v>3</v>
      </c>
      <c r="B38" s="399" t="s">
        <v>324</v>
      </c>
      <c r="C38" s="444">
        <v>2.197802197802198E-2</v>
      </c>
      <c r="D38" s="445">
        <v>8.130081300813009E-3</v>
      </c>
      <c r="E38" s="445">
        <v>9.1819699499165273E-3</v>
      </c>
      <c r="F38" s="444">
        <v>1.3698630136986301E-2</v>
      </c>
      <c r="G38" s="445">
        <v>7.1364852809991082E-3</v>
      </c>
      <c r="H38" s="452">
        <v>7.537688442211055E-3</v>
      </c>
      <c r="I38" s="444">
        <v>2.1505376344086023E-2</v>
      </c>
      <c r="J38" s="445">
        <v>3.4246575342465752E-3</v>
      </c>
      <c r="K38" s="452">
        <v>4.7581284694686752E-3</v>
      </c>
      <c r="L38" s="444">
        <v>0</v>
      </c>
      <c r="M38" s="445">
        <v>3.8610038610038611E-3</v>
      </c>
      <c r="N38" s="452">
        <v>3.4662045060658577E-3</v>
      </c>
      <c r="O38" s="444">
        <v>0</v>
      </c>
      <c r="P38" s="445">
        <v>9.1324200913242006E-4</v>
      </c>
      <c r="Q38" s="452">
        <v>8.2101806239737272E-4</v>
      </c>
    </row>
    <row r="39" spans="1:17" x14ac:dyDescent="0.25">
      <c r="A39" s="73">
        <v>4</v>
      </c>
      <c r="B39" s="400" t="s">
        <v>325</v>
      </c>
      <c r="C39" s="450">
        <v>0.61538461538461542</v>
      </c>
      <c r="D39" s="423">
        <v>0.57994579945799463</v>
      </c>
      <c r="E39" s="423">
        <v>0.58263772954924875</v>
      </c>
      <c r="F39" s="450">
        <v>0.69863013698630139</v>
      </c>
      <c r="G39" s="423">
        <v>0.56110615521855489</v>
      </c>
      <c r="H39" s="451">
        <v>0.56951423785594635</v>
      </c>
      <c r="I39" s="450">
        <v>0.60215053763440862</v>
      </c>
      <c r="J39" s="423">
        <v>0.59332191780821919</v>
      </c>
      <c r="K39" s="451">
        <v>0.59397303727200634</v>
      </c>
      <c r="L39" s="450">
        <v>0.64406779661016944</v>
      </c>
      <c r="M39" s="423">
        <v>0.54729729729729726</v>
      </c>
      <c r="N39" s="451">
        <v>0.55719237435008662</v>
      </c>
      <c r="O39" s="450">
        <v>0.65040650406504064</v>
      </c>
      <c r="P39" s="423">
        <v>0.43287671232876712</v>
      </c>
      <c r="Q39" s="451">
        <v>0.4548440065681445</v>
      </c>
    </row>
    <row r="40" spans="1:17" x14ac:dyDescent="0.25">
      <c r="A40" s="503">
        <v>5</v>
      </c>
      <c r="B40" s="399" t="s">
        <v>326</v>
      </c>
      <c r="C40" s="444">
        <v>0.50549450549450547</v>
      </c>
      <c r="D40" s="445">
        <v>0.39385727190605241</v>
      </c>
      <c r="E40" s="445">
        <v>0.40233722871452421</v>
      </c>
      <c r="F40" s="444">
        <v>0.53424657534246578</v>
      </c>
      <c r="G40" s="445">
        <v>0.32738626226583406</v>
      </c>
      <c r="H40" s="452">
        <v>0.34003350083752093</v>
      </c>
      <c r="I40" s="444">
        <v>0.35483870967741937</v>
      </c>
      <c r="J40" s="445">
        <v>0.30308219178082191</v>
      </c>
      <c r="K40" s="452">
        <v>0.3068992862807296</v>
      </c>
      <c r="L40" s="444">
        <v>0.27966101694915252</v>
      </c>
      <c r="M40" s="445">
        <v>0.3001930501930502</v>
      </c>
      <c r="N40" s="452">
        <v>0.29809358752166376</v>
      </c>
      <c r="O40" s="444">
        <v>0.49593495934959347</v>
      </c>
      <c r="P40" s="445">
        <v>0.29315068493150687</v>
      </c>
      <c r="Q40" s="452">
        <v>0.31362889983579639</v>
      </c>
    </row>
    <row r="41" spans="1:17" x14ac:dyDescent="0.25">
      <c r="A41" s="73">
        <v>9</v>
      </c>
      <c r="B41" s="400" t="s">
        <v>330</v>
      </c>
      <c r="C41" s="450">
        <v>0</v>
      </c>
      <c r="D41" s="423">
        <v>0</v>
      </c>
      <c r="E41" s="423">
        <v>0</v>
      </c>
      <c r="F41" s="450">
        <v>0</v>
      </c>
      <c r="G41" s="423">
        <v>0</v>
      </c>
      <c r="H41" s="451">
        <v>0</v>
      </c>
      <c r="I41" s="450">
        <v>0</v>
      </c>
      <c r="J41" s="423">
        <v>0</v>
      </c>
      <c r="K41" s="451">
        <v>0</v>
      </c>
      <c r="L41" s="450">
        <v>0</v>
      </c>
      <c r="M41" s="423">
        <v>0</v>
      </c>
      <c r="N41" s="451">
        <v>0</v>
      </c>
      <c r="O41" s="450">
        <v>0</v>
      </c>
      <c r="P41" s="423">
        <v>1.8264840182648401E-3</v>
      </c>
      <c r="Q41" s="451">
        <v>1.6420361247947454E-3</v>
      </c>
    </row>
    <row r="42" spans="1:17" x14ac:dyDescent="0.25">
      <c r="A42" s="503">
        <v>10</v>
      </c>
      <c r="B42" s="399" t="s">
        <v>331</v>
      </c>
      <c r="C42" s="444">
        <v>0.46153846153846156</v>
      </c>
      <c r="D42" s="445">
        <v>0.43541102077687444</v>
      </c>
      <c r="E42" s="445">
        <v>0.43739565943238728</v>
      </c>
      <c r="F42" s="444">
        <v>0.61643835616438358</v>
      </c>
      <c r="G42" s="445">
        <v>0.5227475468331847</v>
      </c>
      <c r="H42" s="452">
        <v>0.5284757118927973</v>
      </c>
      <c r="I42" s="444">
        <v>0.46236559139784944</v>
      </c>
      <c r="J42" s="445">
        <v>0.50513698630136983</v>
      </c>
      <c r="K42" s="452">
        <v>0.50198255352894527</v>
      </c>
      <c r="L42" s="444">
        <v>0.51694915254237284</v>
      </c>
      <c r="M42" s="445">
        <v>0.48359073359073357</v>
      </c>
      <c r="N42" s="452">
        <v>0.48700173310225303</v>
      </c>
      <c r="O42" s="444">
        <v>0.58536585365853655</v>
      </c>
      <c r="P42" s="445">
        <v>0.51780821917808217</v>
      </c>
      <c r="Q42" s="452">
        <v>0.52463054187192115</v>
      </c>
    </row>
    <row r="43" spans="1:17" x14ac:dyDescent="0.25">
      <c r="A43" s="73">
        <v>11</v>
      </c>
      <c r="B43" s="400" t="s">
        <v>332</v>
      </c>
      <c r="C43" s="450">
        <v>0.30769230769230771</v>
      </c>
      <c r="D43" s="423">
        <v>0.35862691960252935</v>
      </c>
      <c r="E43" s="423">
        <v>0.35475792988313859</v>
      </c>
      <c r="F43" s="450">
        <v>0.34246575342465752</v>
      </c>
      <c r="G43" s="423">
        <v>0.37555753791257807</v>
      </c>
      <c r="H43" s="451">
        <v>0.37353433835845895</v>
      </c>
      <c r="I43" s="450">
        <v>0.37634408602150538</v>
      </c>
      <c r="J43" s="423">
        <v>0.36472602739726029</v>
      </c>
      <c r="K43" s="451">
        <v>0.36558287073750989</v>
      </c>
      <c r="L43" s="450">
        <v>0.33898305084745761</v>
      </c>
      <c r="M43" s="423">
        <v>0.35714285714285715</v>
      </c>
      <c r="N43" s="451">
        <v>0.35528596187175043</v>
      </c>
      <c r="O43" s="450">
        <v>0.27642276422764228</v>
      </c>
      <c r="P43" s="423">
        <v>0.32511415525114157</v>
      </c>
      <c r="Q43" s="451">
        <v>0.32019704433497537</v>
      </c>
    </row>
    <row r="44" spans="1:17" x14ac:dyDescent="0.25">
      <c r="A44" s="503">
        <v>12</v>
      </c>
      <c r="B44" s="399" t="s">
        <v>333</v>
      </c>
      <c r="C44" s="444">
        <v>2.197802197802198E-2</v>
      </c>
      <c r="D44" s="445">
        <v>4.6973803071364048E-2</v>
      </c>
      <c r="E44" s="445">
        <v>4.5075125208681135E-2</v>
      </c>
      <c r="F44" s="444">
        <v>4.1095890410958902E-2</v>
      </c>
      <c r="G44" s="445">
        <v>7.9393398751115077E-2</v>
      </c>
      <c r="H44" s="452">
        <v>7.705192629815745E-2</v>
      </c>
      <c r="I44" s="444">
        <v>8.6021505376344093E-2</v>
      </c>
      <c r="J44" s="445">
        <v>7.2773972602739725E-2</v>
      </c>
      <c r="K44" s="452">
        <v>7.3750991276764474E-2</v>
      </c>
      <c r="L44" s="444">
        <v>7.6271186440677971E-2</v>
      </c>
      <c r="M44" s="445">
        <v>6.5637065637065631E-2</v>
      </c>
      <c r="N44" s="452">
        <v>6.672443674176777E-2</v>
      </c>
      <c r="O44" s="444">
        <v>4.065040650406504E-2</v>
      </c>
      <c r="P44" s="445">
        <v>7.8538812785388129E-2</v>
      </c>
      <c r="Q44" s="452">
        <v>7.4712643678160925E-2</v>
      </c>
    </row>
    <row r="45" spans="1:17" x14ac:dyDescent="0.25">
      <c r="A45" s="73">
        <v>13</v>
      </c>
      <c r="B45" s="400" t="s">
        <v>334</v>
      </c>
      <c r="C45" s="450">
        <v>8.7912087912087919E-2</v>
      </c>
      <c r="D45" s="423">
        <v>6.9557362240289064E-2</v>
      </c>
      <c r="E45" s="423">
        <v>7.0951585976627707E-2</v>
      </c>
      <c r="F45" s="450">
        <v>5.4794520547945202E-2</v>
      </c>
      <c r="G45" s="423">
        <v>8.6529884032114188E-2</v>
      </c>
      <c r="H45" s="451">
        <v>8.458961474036851E-2</v>
      </c>
      <c r="I45" s="450">
        <v>9.6774193548387094E-2</v>
      </c>
      <c r="J45" s="423">
        <v>8.0479452054794523E-2</v>
      </c>
      <c r="K45" s="451">
        <v>8.16812053925456E-2</v>
      </c>
      <c r="L45" s="450">
        <v>4.2372881355932202E-2</v>
      </c>
      <c r="M45" s="423">
        <v>6.1776061776061778E-2</v>
      </c>
      <c r="N45" s="451">
        <v>5.9792027729636051E-2</v>
      </c>
      <c r="O45" s="450">
        <v>4.878048780487805E-2</v>
      </c>
      <c r="P45" s="423">
        <v>6.575342465753424E-2</v>
      </c>
      <c r="Q45" s="451">
        <v>6.4039408866995079E-2</v>
      </c>
    </row>
    <row r="46" spans="1:17" x14ac:dyDescent="0.25">
      <c r="A46" s="503">
        <v>14</v>
      </c>
      <c r="B46" s="399" t="s">
        <v>335</v>
      </c>
      <c r="C46" s="444">
        <v>1.098901098901099E-2</v>
      </c>
      <c r="D46" s="445">
        <v>5.7813911472448055E-2</v>
      </c>
      <c r="E46" s="445">
        <v>5.4257095158597661E-2</v>
      </c>
      <c r="F46" s="444">
        <v>2.7397260273972601E-2</v>
      </c>
      <c r="G46" s="445">
        <v>6.3336306868867084E-2</v>
      </c>
      <c r="H46" s="452">
        <v>6.1139028475711892E-2</v>
      </c>
      <c r="I46" s="444">
        <v>2.1505376344086023E-2</v>
      </c>
      <c r="J46" s="445">
        <v>5.650684931506849E-2</v>
      </c>
      <c r="K46" s="452">
        <v>5.392545598731166E-2</v>
      </c>
      <c r="L46" s="444">
        <v>2.5423728813559324E-2</v>
      </c>
      <c r="M46" s="445">
        <v>5.4054054054054057E-2</v>
      </c>
      <c r="N46" s="452">
        <v>5.1126516464471403E-2</v>
      </c>
      <c r="O46" s="444">
        <v>3.2520325203252036E-2</v>
      </c>
      <c r="P46" s="445">
        <v>5.3881278538812784E-2</v>
      </c>
      <c r="Q46" s="452">
        <v>5.1724137931034482E-2</v>
      </c>
    </row>
    <row r="47" spans="1:17" x14ac:dyDescent="0.25">
      <c r="A47" s="73">
        <v>15</v>
      </c>
      <c r="B47" s="400" t="s">
        <v>336</v>
      </c>
      <c r="C47" s="450">
        <v>0.50549450549450547</v>
      </c>
      <c r="D47" s="423">
        <v>0.48780487804878048</v>
      </c>
      <c r="E47" s="423">
        <v>0.48914858096828046</v>
      </c>
      <c r="F47" s="450">
        <v>0.58904109589041098</v>
      </c>
      <c r="G47" s="423">
        <v>0.49330954504906332</v>
      </c>
      <c r="H47" s="451">
        <v>0.49916247906197653</v>
      </c>
      <c r="I47" s="450">
        <v>0.63440860215053763</v>
      </c>
      <c r="J47" s="423">
        <v>0.4845890410958904</v>
      </c>
      <c r="K47" s="451">
        <v>0.4956383822363204</v>
      </c>
      <c r="L47" s="450">
        <v>0.5423728813559322</v>
      </c>
      <c r="M47" s="423">
        <v>0.45366795366795365</v>
      </c>
      <c r="N47" s="451">
        <v>0.46273830155979201</v>
      </c>
      <c r="O47" s="450">
        <v>0.50406504065040647</v>
      </c>
      <c r="P47" s="423">
        <v>0.45296803652968037</v>
      </c>
      <c r="Q47" s="451">
        <v>0.45812807881773399</v>
      </c>
    </row>
    <row r="48" spans="1:17" x14ac:dyDescent="0.25">
      <c r="A48" s="503">
        <v>16</v>
      </c>
      <c r="B48" s="399" t="s">
        <v>337</v>
      </c>
      <c r="C48" s="444">
        <v>0.2967032967032967</v>
      </c>
      <c r="D48" s="445">
        <v>0.34598012646793136</v>
      </c>
      <c r="E48" s="445">
        <v>0.34223706176961605</v>
      </c>
      <c r="F48" s="444">
        <v>0.50684931506849318</v>
      </c>
      <c r="G48" s="445">
        <v>0.31668153434433544</v>
      </c>
      <c r="H48" s="452">
        <v>0.32830820770519265</v>
      </c>
      <c r="I48" s="444">
        <v>0.41935483870967744</v>
      </c>
      <c r="J48" s="445">
        <v>0.30565068493150682</v>
      </c>
      <c r="K48" s="452">
        <v>0.31403647898493259</v>
      </c>
      <c r="L48" s="444">
        <v>0.27966101694915252</v>
      </c>
      <c r="M48" s="445">
        <v>0.24903474903474904</v>
      </c>
      <c r="N48" s="452">
        <v>0.25216637781629114</v>
      </c>
      <c r="O48" s="444">
        <v>0.29268292682926828</v>
      </c>
      <c r="P48" s="445">
        <v>0.23835616438356164</v>
      </c>
      <c r="Q48" s="452">
        <v>0.24384236453201971</v>
      </c>
    </row>
    <row r="49" spans="1:17" x14ac:dyDescent="0.25">
      <c r="A49" s="73">
        <v>17</v>
      </c>
      <c r="B49" s="400" t="s">
        <v>338</v>
      </c>
      <c r="C49" s="450">
        <v>3.2967032967032968E-2</v>
      </c>
      <c r="D49" s="423">
        <v>5.8717253839205057E-2</v>
      </c>
      <c r="E49" s="423">
        <v>5.6761268781302172E-2</v>
      </c>
      <c r="F49" s="450">
        <v>1.3698630136986301E-2</v>
      </c>
      <c r="G49" s="423">
        <v>5.0847457627118647E-2</v>
      </c>
      <c r="H49" s="451">
        <v>4.8576214405360134E-2</v>
      </c>
      <c r="I49" s="450">
        <v>1.0752688172043012E-2</v>
      </c>
      <c r="J49" s="423">
        <v>5.0513698630136987E-2</v>
      </c>
      <c r="K49" s="451">
        <v>4.7581284694686754E-2</v>
      </c>
      <c r="L49" s="450">
        <v>3.3898305084745763E-2</v>
      </c>
      <c r="M49" s="423">
        <v>4.633204633204633E-2</v>
      </c>
      <c r="N49" s="451">
        <v>4.5060658578856154E-2</v>
      </c>
      <c r="O49" s="450">
        <v>2.4390243902439025E-2</v>
      </c>
      <c r="P49" s="423">
        <v>3.0136986301369864E-2</v>
      </c>
      <c r="Q49" s="451">
        <v>2.9556650246305417E-2</v>
      </c>
    </row>
    <row r="50" spans="1:17" x14ac:dyDescent="0.25">
      <c r="A50" s="503">
        <v>18</v>
      </c>
      <c r="B50" s="399" t="s">
        <v>339</v>
      </c>
      <c r="C50" s="444">
        <v>8.7912087912087919E-2</v>
      </c>
      <c r="D50" s="445">
        <v>0.15266485998193316</v>
      </c>
      <c r="E50" s="445">
        <v>0.14774624373956594</v>
      </c>
      <c r="F50" s="444">
        <v>0.13698630136986301</v>
      </c>
      <c r="G50" s="445">
        <v>0.14272970561998216</v>
      </c>
      <c r="H50" s="452">
        <v>0.14237855946398659</v>
      </c>
      <c r="I50" s="444">
        <v>0.15053763440860216</v>
      </c>
      <c r="J50" s="445">
        <v>9.5034246575342471E-2</v>
      </c>
      <c r="K50" s="452">
        <v>9.9127676447264071E-2</v>
      </c>
      <c r="L50" s="444">
        <v>0.11864406779661017</v>
      </c>
      <c r="M50" s="445">
        <v>0.10038610038610038</v>
      </c>
      <c r="N50" s="452">
        <v>0.10225303292894281</v>
      </c>
      <c r="O50" s="444">
        <v>8.943089430894309E-2</v>
      </c>
      <c r="P50" s="445">
        <v>0.14885844748858448</v>
      </c>
      <c r="Q50" s="452">
        <v>0.14285714285714285</v>
      </c>
    </row>
    <row r="51" spans="1:17" x14ac:dyDescent="0.25">
      <c r="A51" s="73">
        <v>19</v>
      </c>
      <c r="B51" s="400" t="s">
        <v>340</v>
      </c>
      <c r="C51" s="450">
        <v>0</v>
      </c>
      <c r="D51" s="423">
        <v>1.1743450767841012E-2</v>
      </c>
      <c r="E51" s="423">
        <v>1.0851419031719533E-2</v>
      </c>
      <c r="F51" s="450">
        <v>1.3698630136986301E-2</v>
      </c>
      <c r="G51" s="423">
        <v>8.0285459411239962E-3</v>
      </c>
      <c r="H51" s="451">
        <v>8.3752093802345051E-3</v>
      </c>
      <c r="I51" s="450">
        <v>3.2258064516129031E-2</v>
      </c>
      <c r="J51" s="423">
        <v>1.1986301369863013E-2</v>
      </c>
      <c r="K51" s="451">
        <v>1.3481363996827915E-2</v>
      </c>
      <c r="L51" s="450">
        <v>2.5423728813559324E-2</v>
      </c>
      <c r="M51" s="423">
        <v>1.3513513513513514E-2</v>
      </c>
      <c r="N51" s="451">
        <v>1.4731369150779897E-2</v>
      </c>
      <c r="O51" s="450">
        <v>8.130081300813009E-3</v>
      </c>
      <c r="P51" s="423">
        <v>1.0958904109589041E-2</v>
      </c>
      <c r="Q51" s="451">
        <v>1.0673234811165846E-2</v>
      </c>
    </row>
    <row r="52" spans="1:17" x14ac:dyDescent="0.25">
      <c r="A52" s="503">
        <v>20</v>
      </c>
      <c r="B52" s="399" t="s">
        <v>341</v>
      </c>
      <c r="C52" s="444">
        <v>1.098901098901099E-2</v>
      </c>
      <c r="D52" s="445">
        <v>3.6133694670280035E-3</v>
      </c>
      <c r="E52" s="445">
        <v>4.1736227045075123E-3</v>
      </c>
      <c r="F52" s="444">
        <v>1.3698630136986301E-2</v>
      </c>
      <c r="G52" s="445">
        <v>3.5682426404995541E-3</v>
      </c>
      <c r="H52" s="452">
        <v>4.1876046901172526E-3</v>
      </c>
      <c r="I52" s="444">
        <v>0</v>
      </c>
      <c r="J52" s="445">
        <v>4.2808219178082189E-3</v>
      </c>
      <c r="K52" s="452">
        <v>3.9651070578905628E-3</v>
      </c>
      <c r="L52" s="444">
        <v>8.4745762711864406E-3</v>
      </c>
      <c r="M52" s="445">
        <v>9.6525096525096527E-4</v>
      </c>
      <c r="N52" s="452">
        <v>1.7331022530329288E-3</v>
      </c>
      <c r="O52" s="444">
        <v>8.130081300813009E-3</v>
      </c>
      <c r="P52" s="445">
        <v>2.7397260273972603E-3</v>
      </c>
      <c r="Q52" s="452">
        <v>3.2840722495894909E-3</v>
      </c>
    </row>
    <row r="53" spans="1:17" x14ac:dyDescent="0.25">
      <c r="A53" s="73">
        <v>21</v>
      </c>
      <c r="B53" s="400" t="s">
        <v>342</v>
      </c>
      <c r="C53" s="450">
        <v>5.4945054945054944E-2</v>
      </c>
      <c r="D53" s="423">
        <v>9.9367660343270103E-2</v>
      </c>
      <c r="E53" s="423">
        <v>9.5993322203672793E-2</v>
      </c>
      <c r="F53" s="450">
        <v>5.4794520547945202E-2</v>
      </c>
      <c r="G53" s="423">
        <v>8.0285459411239962E-2</v>
      </c>
      <c r="H53" s="451">
        <v>7.8726968174204354E-2</v>
      </c>
      <c r="I53" s="450">
        <v>6.4516129032258063E-2</v>
      </c>
      <c r="J53" s="423">
        <v>8.6472602739726026E-2</v>
      </c>
      <c r="K53" s="451">
        <v>8.4853291038858053E-2</v>
      </c>
      <c r="L53" s="450">
        <v>5.9322033898305086E-2</v>
      </c>
      <c r="M53" s="423">
        <v>9.1698841698841696E-2</v>
      </c>
      <c r="N53" s="451">
        <v>8.838821490467938E-2</v>
      </c>
      <c r="O53" s="450">
        <v>8.943089430894309E-2</v>
      </c>
      <c r="P53" s="423">
        <v>8.7671232876712329E-2</v>
      </c>
      <c r="Q53" s="451">
        <v>8.7848932676518887E-2</v>
      </c>
    </row>
    <row r="54" spans="1:17" ht="15.75" thickBot="1" x14ac:dyDescent="0.3">
      <c r="A54" s="504">
        <v>22</v>
      </c>
      <c r="B54" s="505" t="s">
        <v>343</v>
      </c>
      <c r="C54" s="468">
        <v>5.4945054945054944E-2</v>
      </c>
      <c r="D54" s="469">
        <v>4.7877145438121049E-2</v>
      </c>
      <c r="E54" s="469">
        <v>4.8414023372287146E-2</v>
      </c>
      <c r="F54" s="468">
        <v>1.3698630136986301E-2</v>
      </c>
      <c r="G54" s="469">
        <v>4.1034790365744873E-2</v>
      </c>
      <c r="H54" s="470">
        <v>3.9363484087102177E-2</v>
      </c>
      <c r="I54" s="468">
        <v>5.3763440860215055E-2</v>
      </c>
      <c r="J54" s="469">
        <v>6.1643835616438353E-2</v>
      </c>
      <c r="K54" s="470">
        <v>6.1062648691514669E-2</v>
      </c>
      <c r="L54" s="468">
        <v>1.6949152542372881E-2</v>
      </c>
      <c r="M54" s="469">
        <v>3.8610038610038609E-2</v>
      </c>
      <c r="N54" s="470">
        <v>3.6395147313691506E-2</v>
      </c>
      <c r="O54" s="468">
        <v>8.943089430894309E-2</v>
      </c>
      <c r="P54" s="469">
        <v>5.2968036529680365E-2</v>
      </c>
      <c r="Q54" s="470">
        <v>5.6650246305418719E-2</v>
      </c>
    </row>
    <row r="55" spans="1:17" x14ac:dyDescent="0.25">
      <c r="C55" s="100"/>
      <c r="D55" s="100"/>
      <c r="E55" s="100"/>
      <c r="F55" s="100"/>
      <c r="G55" s="100"/>
      <c r="H55" s="100"/>
      <c r="I55" s="100"/>
      <c r="J55" s="100"/>
      <c r="K55" s="100"/>
      <c r="L55" s="100"/>
      <c r="M55" s="100"/>
      <c r="N55" s="100"/>
      <c r="O55" s="100"/>
      <c r="P55" s="100"/>
      <c r="Q55" s="100"/>
    </row>
    <row r="56" spans="1:17" x14ac:dyDescent="0.25">
      <c r="A56" s="489" t="s">
        <v>290</v>
      </c>
      <c r="C56" s="100"/>
      <c r="D56" s="100"/>
      <c r="E56" s="100"/>
      <c r="F56" s="100"/>
      <c r="G56" s="100"/>
      <c r="H56" s="100"/>
      <c r="I56" s="100"/>
      <c r="J56" s="100"/>
      <c r="K56" s="100"/>
      <c r="L56" s="100"/>
      <c r="M56" s="100"/>
      <c r="N56" s="100"/>
      <c r="O56" s="100"/>
      <c r="P56" s="100"/>
      <c r="Q56" s="100"/>
    </row>
    <row r="57" spans="1:17" x14ac:dyDescent="0.25">
      <c r="A57" s="489" t="s">
        <v>365</v>
      </c>
      <c r="C57" s="100"/>
      <c r="D57" s="100"/>
      <c r="E57" s="100"/>
      <c r="F57" s="100"/>
      <c r="G57" s="100"/>
      <c r="H57" s="100"/>
      <c r="I57" s="100"/>
      <c r="J57" s="100"/>
      <c r="K57" s="100"/>
      <c r="L57" s="100"/>
      <c r="M57" s="100"/>
      <c r="N57" s="100"/>
      <c r="O57" s="100"/>
      <c r="P57" s="100"/>
      <c r="Q57" s="100"/>
    </row>
    <row r="58" spans="1:17" x14ac:dyDescent="0.25">
      <c r="A58" s="489" t="s">
        <v>366</v>
      </c>
    </row>
    <row r="59" spans="1:17" x14ac:dyDescent="0.25">
      <c r="A59" s="489" t="s">
        <v>367</v>
      </c>
    </row>
  </sheetData>
  <mergeCells count="13">
    <mergeCell ref="O34:Q34"/>
    <mergeCell ref="A34:B35"/>
    <mergeCell ref="C34:E34"/>
    <mergeCell ref="F34:H34"/>
    <mergeCell ref="I34:K34"/>
    <mergeCell ref="L34:N34"/>
    <mergeCell ref="O3:Q3"/>
    <mergeCell ref="A3:A4"/>
    <mergeCell ref="B3:B4"/>
    <mergeCell ref="C3:E3"/>
    <mergeCell ref="F3:H3"/>
    <mergeCell ref="I3:K3"/>
    <mergeCell ref="L3:N3"/>
  </mergeCells>
  <hyperlinks>
    <hyperlink ref="A29" location="Contents!A1" display="Hom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topLeftCell="A16" zoomScaleNormal="100" workbookViewId="0"/>
  </sheetViews>
  <sheetFormatPr defaultRowHeight="15" x14ac:dyDescent="0.25"/>
  <cols>
    <col min="2" max="2" width="53.7109375" customWidth="1"/>
  </cols>
  <sheetData>
    <row r="1" spans="1:14" x14ac:dyDescent="0.25">
      <c r="A1" s="11" t="s">
        <v>344</v>
      </c>
    </row>
    <row r="2" spans="1:14" ht="15.75" thickBot="1" x14ac:dyDescent="0.3">
      <c r="A2" s="11"/>
    </row>
    <row r="3" spans="1:14" ht="15.75" thickBot="1" x14ac:dyDescent="0.3">
      <c r="A3" s="661" t="s">
        <v>321</v>
      </c>
      <c r="B3" s="662"/>
      <c r="C3" s="665">
        <v>2016</v>
      </c>
      <c r="D3" s="666"/>
      <c r="E3" s="667"/>
      <c r="F3" s="665">
        <v>2017</v>
      </c>
      <c r="G3" s="666"/>
      <c r="H3" s="667"/>
      <c r="I3" s="665">
        <v>2018</v>
      </c>
      <c r="J3" s="666"/>
      <c r="K3" s="667"/>
      <c r="L3" s="665">
        <v>2019</v>
      </c>
      <c r="M3" s="666"/>
      <c r="N3" s="667"/>
    </row>
    <row r="4" spans="1:14" ht="15.75" thickBot="1" x14ac:dyDescent="0.3">
      <c r="A4" s="663"/>
      <c r="B4" s="664"/>
      <c r="C4" s="458" t="s">
        <v>108</v>
      </c>
      <c r="D4" s="458" t="s">
        <v>109</v>
      </c>
      <c r="E4" s="459" t="s">
        <v>16</v>
      </c>
      <c r="F4" s="458" t="s">
        <v>108</v>
      </c>
      <c r="G4" s="458" t="s">
        <v>109</v>
      </c>
      <c r="H4" s="459" t="s">
        <v>16</v>
      </c>
      <c r="I4" s="458" t="s">
        <v>108</v>
      </c>
      <c r="J4" s="458" t="s">
        <v>109</v>
      </c>
      <c r="K4" s="459" t="s">
        <v>16</v>
      </c>
      <c r="L4" s="458" t="s">
        <v>108</v>
      </c>
      <c r="M4" s="458" t="s">
        <v>109</v>
      </c>
      <c r="N4" s="459" t="s">
        <v>16</v>
      </c>
    </row>
    <row r="5" spans="1:14" x14ac:dyDescent="0.25">
      <c r="A5" s="443">
        <v>1</v>
      </c>
      <c r="B5" s="412" t="s">
        <v>322</v>
      </c>
      <c r="C5" s="444">
        <v>0</v>
      </c>
      <c r="D5" s="445">
        <v>0</v>
      </c>
      <c r="E5" s="452">
        <v>0</v>
      </c>
      <c r="F5" s="444">
        <v>3.9531941808981655E-4</v>
      </c>
      <c r="G5" s="445">
        <v>4.4883303411131061E-4</v>
      </c>
      <c r="H5" s="452">
        <v>4.2038002354128132E-4</v>
      </c>
      <c r="I5" s="444">
        <v>2.8692052301512483E-4</v>
      </c>
      <c r="J5" s="445">
        <v>2.2896918074827129E-4</v>
      </c>
      <c r="K5" s="452">
        <v>2.5954924947008693E-4</v>
      </c>
      <c r="L5" s="444">
        <v>2.0715942989724893E-4</v>
      </c>
      <c r="M5" s="445">
        <v>5.5782818891781326E-4</v>
      </c>
      <c r="N5" s="452">
        <v>3.7241500175254116E-4</v>
      </c>
    </row>
    <row r="6" spans="1:14" x14ac:dyDescent="0.25">
      <c r="A6" s="449">
        <v>2</v>
      </c>
      <c r="B6" s="414" t="s">
        <v>323</v>
      </c>
      <c r="C6" s="450">
        <v>0</v>
      </c>
      <c r="D6" s="423">
        <v>0</v>
      </c>
      <c r="E6" s="451">
        <v>0</v>
      </c>
      <c r="F6" s="450">
        <v>1.5812776723592663E-4</v>
      </c>
      <c r="G6" s="423">
        <v>6.2836624775583483E-4</v>
      </c>
      <c r="H6" s="451">
        <v>3.783420211871532E-4</v>
      </c>
      <c r="I6" s="450">
        <v>3.6889781530516049E-4</v>
      </c>
      <c r="J6" s="423">
        <v>3.6635068919723405E-4</v>
      </c>
      <c r="K6" s="451">
        <v>3.6769477008262316E-4</v>
      </c>
      <c r="L6" s="450">
        <v>2.485913158766987E-4</v>
      </c>
      <c r="M6" s="423">
        <v>2.7891409445890663E-4</v>
      </c>
      <c r="N6" s="451">
        <v>2.6288117770767612E-4</v>
      </c>
    </row>
    <row r="7" spans="1:14" x14ac:dyDescent="0.25">
      <c r="A7" s="443">
        <v>3</v>
      </c>
      <c r="B7" s="412" t="s">
        <v>324</v>
      </c>
      <c r="C7" s="444">
        <v>0</v>
      </c>
      <c r="D7" s="445">
        <v>0</v>
      </c>
      <c r="E7" s="452">
        <v>0</v>
      </c>
      <c r="F7" s="444">
        <v>5.9297912713472483E-4</v>
      </c>
      <c r="G7" s="445">
        <v>6.7324955116696591E-4</v>
      </c>
      <c r="H7" s="452">
        <v>6.3057003531192201E-4</v>
      </c>
      <c r="I7" s="444">
        <v>9.837275074804279E-4</v>
      </c>
      <c r="J7" s="445">
        <v>3.2055685304757978E-4</v>
      </c>
      <c r="K7" s="452">
        <v>6.705022277977246E-4</v>
      </c>
      <c r="L7" s="444">
        <v>1.2843884653629433E-3</v>
      </c>
      <c r="M7" s="445">
        <v>4.6485682409817776E-4</v>
      </c>
      <c r="N7" s="452">
        <v>8.9817735716789346E-4</v>
      </c>
    </row>
    <row r="8" spans="1:14" x14ac:dyDescent="0.25">
      <c r="A8" s="449">
        <v>4</v>
      </c>
      <c r="B8" s="414" t="s">
        <v>325</v>
      </c>
      <c r="C8" s="450">
        <v>0.08</v>
      </c>
      <c r="D8" s="423">
        <v>0.05</v>
      </c>
      <c r="E8" s="451">
        <v>0.06</v>
      </c>
      <c r="F8" s="450">
        <v>7.9459203036053125E-2</v>
      </c>
      <c r="G8" s="423">
        <v>0.05</v>
      </c>
      <c r="H8" s="451">
        <v>6.5663359677148148E-2</v>
      </c>
      <c r="I8" s="450">
        <v>7.8411280075419115E-2</v>
      </c>
      <c r="J8" s="423">
        <v>4.8816229335531439E-2</v>
      </c>
      <c r="K8" s="451">
        <v>6.4433101180949082E-2</v>
      </c>
      <c r="L8" s="450">
        <v>6.9522704673516733E-2</v>
      </c>
      <c r="M8" s="423">
        <v>4.2162513945704722E-2</v>
      </c>
      <c r="N8" s="451">
        <v>5.6628987031195233E-2</v>
      </c>
    </row>
    <row r="9" spans="1:14" x14ac:dyDescent="0.25">
      <c r="A9" s="443">
        <v>5</v>
      </c>
      <c r="B9" s="412" t="s">
        <v>326</v>
      </c>
      <c r="C9" s="444">
        <v>0.08</v>
      </c>
      <c r="D9" s="445">
        <v>0.06</v>
      </c>
      <c r="E9" s="452">
        <v>7.0000000000000007E-2</v>
      </c>
      <c r="F9" s="444">
        <v>8.4954142947501587E-2</v>
      </c>
      <c r="G9" s="445">
        <v>6.6337522441651711E-2</v>
      </c>
      <c r="H9" s="452">
        <v>7.6235917269211362E-2</v>
      </c>
      <c r="I9" s="444">
        <v>9.2675328933885318E-2</v>
      </c>
      <c r="J9" s="445">
        <v>6.6217887072400061E-2</v>
      </c>
      <c r="K9" s="452">
        <v>8.0179088982134356E-2</v>
      </c>
      <c r="L9" s="444">
        <v>8.5432548889625454E-2</v>
      </c>
      <c r="M9" s="445">
        <v>6.805503904797322E-2</v>
      </c>
      <c r="N9" s="452">
        <v>7.7243252716438837E-2</v>
      </c>
    </row>
    <row r="10" spans="1:14" x14ac:dyDescent="0.25">
      <c r="A10" s="449">
        <v>6</v>
      </c>
      <c r="B10" s="414" t="s">
        <v>327</v>
      </c>
      <c r="C10" s="450">
        <v>0.01</v>
      </c>
      <c r="D10" s="423">
        <v>0.01</v>
      </c>
      <c r="E10" s="451">
        <v>0.01</v>
      </c>
      <c r="F10" s="450">
        <v>6.4437065148640104E-3</v>
      </c>
      <c r="G10" s="423">
        <v>4.9371633752244163E-3</v>
      </c>
      <c r="H10" s="451">
        <v>5.7381873213384902E-3</v>
      </c>
      <c r="I10" s="450">
        <v>6.5581833832028527E-3</v>
      </c>
      <c r="J10" s="423">
        <v>4.9457343041626597E-3</v>
      </c>
      <c r="K10" s="451">
        <v>5.7965999048319415E-3</v>
      </c>
      <c r="L10" s="450">
        <v>5.0132582035134236E-3</v>
      </c>
      <c r="M10" s="423">
        <v>4.4161398289326885E-3</v>
      </c>
      <c r="N10" s="451">
        <v>4.7318611987381704E-3</v>
      </c>
    </row>
    <row r="11" spans="1:14" x14ac:dyDescent="0.25">
      <c r="A11" s="443">
        <v>7</v>
      </c>
      <c r="B11" s="412" t="s">
        <v>328</v>
      </c>
      <c r="C11" s="444">
        <v>7.0000000000000007E-2</v>
      </c>
      <c r="D11" s="445">
        <v>0.04</v>
      </c>
      <c r="E11" s="452">
        <v>0.05</v>
      </c>
      <c r="F11" s="444">
        <v>6.3172043010752688E-2</v>
      </c>
      <c r="G11" s="445">
        <v>3.4739676840215443E-2</v>
      </c>
      <c r="H11" s="452">
        <v>4.9857070791995965E-2</v>
      </c>
      <c r="I11" s="444">
        <v>6.5417879247448463E-2</v>
      </c>
      <c r="J11" s="445">
        <v>3.6360305902825477E-2</v>
      </c>
      <c r="K11" s="452">
        <v>5.1693558852792316E-2</v>
      </c>
      <c r="L11" s="444">
        <v>6.0697712959893936E-2</v>
      </c>
      <c r="M11" s="445">
        <v>3.8490145035329118E-2</v>
      </c>
      <c r="N11" s="452">
        <v>5.0232211706975116E-2</v>
      </c>
    </row>
    <row r="12" spans="1:14" x14ac:dyDescent="0.25">
      <c r="A12" s="449">
        <v>8</v>
      </c>
      <c r="B12" s="414" t="s">
        <v>329</v>
      </c>
      <c r="C12" s="450">
        <v>0.03</v>
      </c>
      <c r="D12" s="423">
        <v>0.02</v>
      </c>
      <c r="E12" s="451">
        <v>0.03</v>
      </c>
      <c r="F12" s="450">
        <v>3.6567046173308033E-2</v>
      </c>
      <c r="G12" s="423">
        <v>2.1947935368043087E-2</v>
      </c>
      <c r="H12" s="451">
        <v>2.9720867664368589E-2</v>
      </c>
      <c r="I12" s="450">
        <v>3.2667950977579213E-2</v>
      </c>
      <c r="J12" s="423">
        <v>2.6010898933003616E-2</v>
      </c>
      <c r="K12" s="451">
        <v>2.9523727127222392E-2</v>
      </c>
      <c r="L12" s="450">
        <v>3.6998674179648659E-2</v>
      </c>
      <c r="M12" s="423">
        <v>2.4172554853105245E-2</v>
      </c>
      <c r="N12" s="451">
        <v>3.0954258675078863E-2</v>
      </c>
    </row>
    <row r="13" spans="1:14" x14ac:dyDescent="0.25">
      <c r="A13" s="443">
        <v>9</v>
      </c>
      <c r="B13" s="412" t="s">
        <v>330</v>
      </c>
      <c r="C13" s="444">
        <v>0.06</v>
      </c>
      <c r="D13" s="445">
        <v>0.04</v>
      </c>
      <c r="E13" s="452">
        <v>0.05</v>
      </c>
      <c r="F13" s="444">
        <v>4.977071473750791E-2</v>
      </c>
      <c r="G13" s="445">
        <v>3.4066427289048476E-2</v>
      </c>
      <c r="H13" s="452">
        <v>4.2416344375315287E-2</v>
      </c>
      <c r="I13" s="444">
        <v>5.123580768127229E-2</v>
      </c>
      <c r="J13" s="445">
        <v>3.6222924394376514E-2</v>
      </c>
      <c r="K13" s="452">
        <v>4.4145001514037288E-2</v>
      </c>
      <c r="L13" s="444">
        <v>5.5518727212462711E-2</v>
      </c>
      <c r="M13" s="445">
        <v>4.0489029378951283E-2</v>
      </c>
      <c r="N13" s="452">
        <v>4.8435856992639324E-2</v>
      </c>
    </row>
    <row r="14" spans="1:14" x14ac:dyDescent="0.25">
      <c r="A14" s="449">
        <v>10</v>
      </c>
      <c r="B14" s="414" t="s">
        <v>331</v>
      </c>
      <c r="C14" s="450">
        <v>0.11</v>
      </c>
      <c r="D14" s="423">
        <v>0.1</v>
      </c>
      <c r="E14" s="451">
        <v>0.11</v>
      </c>
      <c r="F14" s="450">
        <v>0.10551075268817205</v>
      </c>
      <c r="G14" s="423">
        <v>0.10112208258527827</v>
      </c>
      <c r="H14" s="451">
        <v>0.10345552379350934</v>
      </c>
      <c r="I14" s="450">
        <v>0.11071033323769316</v>
      </c>
      <c r="J14" s="423">
        <v>0.10248660530292622</v>
      </c>
      <c r="K14" s="451">
        <v>0.10682614526106329</v>
      </c>
      <c r="L14" s="450">
        <v>0.11646503148823334</v>
      </c>
      <c r="M14" s="423">
        <v>0.10482521383413909</v>
      </c>
      <c r="N14" s="451">
        <v>0.11097967052225727</v>
      </c>
    </row>
    <row r="15" spans="1:14" x14ac:dyDescent="0.25">
      <c r="A15" s="443">
        <v>11</v>
      </c>
      <c r="B15" s="412" t="s">
        <v>332</v>
      </c>
      <c r="C15" s="444">
        <v>0.01</v>
      </c>
      <c r="D15" s="445">
        <v>0.01</v>
      </c>
      <c r="E15" s="452">
        <v>0.01</v>
      </c>
      <c r="F15" s="444">
        <v>1.0594560404807085E-2</v>
      </c>
      <c r="G15" s="445">
        <v>9.5601436265709151E-3</v>
      </c>
      <c r="H15" s="452">
        <v>1.0110139566167816E-2</v>
      </c>
      <c r="I15" s="444">
        <v>7.7878427675533877E-3</v>
      </c>
      <c r="J15" s="445">
        <v>7.510189128543298E-3</v>
      </c>
      <c r="K15" s="452">
        <v>7.6567028593675646E-3</v>
      </c>
      <c r="L15" s="444">
        <v>6.670533642691415E-3</v>
      </c>
      <c r="M15" s="445">
        <v>7.5306805503904794E-3</v>
      </c>
      <c r="N15" s="452">
        <v>7.0758850332982822E-3</v>
      </c>
    </row>
    <row r="16" spans="1:14" x14ac:dyDescent="0.25">
      <c r="A16" s="449">
        <v>12</v>
      </c>
      <c r="B16" s="414" t="s">
        <v>333</v>
      </c>
      <c r="C16" s="450">
        <v>0.06</v>
      </c>
      <c r="D16" s="423">
        <v>0.06</v>
      </c>
      <c r="E16" s="451">
        <v>0.06</v>
      </c>
      <c r="F16" s="450">
        <v>6.1551233396584443E-2</v>
      </c>
      <c r="G16" s="423">
        <v>5.6193895870736088E-2</v>
      </c>
      <c r="H16" s="451">
        <v>5.9042374306372963E-2</v>
      </c>
      <c r="I16" s="450">
        <v>5.5867524695659303E-2</v>
      </c>
      <c r="J16" s="423">
        <v>5.2571323899803089E-2</v>
      </c>
      <c r="K16" s="451">
        <v>5.4310680451615696E-2</v>
      </c>
      <c r="L16" s="450">
        <v>5.6223069274113358E-2</v>
      </c>
      <c r="M16" s="423">
        <v>5.4109334325027889E-2</v>
      </c>
      <c r="N16" s="451">
        <v>5.5226954083420959E-2</v>
      </c>
    </row>
    <row r="17" spans="1:14" x14ac:dyDescent="0.25">
      <c r="A17" s="443">
        <v>13</v>
      </c>
      <c r="B17" s="412" t="s">
        <v>334</v>
      </c>
      <c r="C17" s="444">
        <v>0.02</v>
      </c>
      <c r="D17" s="445">
        <v>0.02</v>
      </c>
      <c r="E17" s="452">
        <v>0.02</v>
      </c>
      <c r="F17" s="444">
        <v>1.9568311195445921E-2</v>
      </c>
      <c r="G17" s="445">
        <v>2.0287253141831239E-2</v>
      </c>
      <c r="H17" s="452">
        <v>1.9904994114679671E-2</v>
      </c>
      <c r="I17" s="444">
        <v>1.9674550149608557E-2</v>
      </c>
      <c r="J17" s="445">
        <v>1.9141823510555479E-2</v>
      </c>
      <c r="K17" s="452">
        <v>1.9422935502011508E-2</v>
      </c>
      <c r="L17" s="444">
        <v>1.4998342724560822E-2</v>
      </c>
      <c r="M17" s="445">
        <v>1.6641874302714764E-2</v>
      </c>
      <c r="N17" s="452">
        <v>1.5772870662460567E-2</v>
      </c>
    </row>
    <row r="18" spans="1:14" x14ac:dyDescent="0.25">
      <c r="A18" s="449">
        <v>14</v>
      </c>
      <c r="B18" s="414" t="s">
        <v>335</v>
      </c>
      <c r="C18" s="450">
        <v>0.01</v>
      </c>
      <c r="D18" s="423">
        <v>0.01</v>
      </c>
      <c r="E18" s="451">
        <v>0.01</v>
      </c>
      <c r="F18" s="450">
        <v>4.9019607843137254E-3</v>
      </c>
      <c r="G18" s="423">
        <v>5.5655296229802512E-3</v>
      </c>
      <c r="H18" s="451">
        <v>5.2127122919118883E-3</v>
      </c>
      <c r="I18" s="450">
        <v>4.4267737836619254E-3</v>
      </c>
      <c r="J18" s="423">
        <v>4.1672390896185371E-3</v>
      </c>
      <c r="K18" s="451">
        <v>4.304191720378942E-3</v>
      </c>
      <c r="L18" s="450">
        <v>4.0603248259860787E-3</v>
      </c>
      <c r="M18" s="423">
        <v>4.8809966530308667E-3</v>
      </c>
      <c r="N18" s="451">
        <v>4.4470732562215216E-3</v>
      </c>
    </row>
    <row r="19" spans="1:14" x14ac:dyDescent="0.25">
      <c r="A19" s="443">
        <v>15</v>
      </c>
      <c r="B19" s="412" t="s">
        <v>336</v>
      </c>
      <c r="C19" s="444">
        <v>0.04</v>
      </c>
      <c r="D19" s="445">
        <v>0.04</v>
      </c>
      <c r="E19" s="452">
        <v>0.04</v>
      </c>
      <c r="F19" s="444">
        <v>4.1152751423149905E-2</v>
      </c>
      <c r="G19" s="445">
        <v>3.3797127468581691E-2</v>
      </c>
      <c r="H19" s="452">
        <v>3.7708088111652938E-2</v>
      </c>
      <c r="I19" s="444">
        <v>4.1029634791162846E-2</v>
      </c>
      <c r="J19" s="445">
        <v>3.4528552456839307E-2</v>
      </c>
      <c r="K19" s="452">
        <v>3.7959077735000214E-2</v>
      </c>
      <c r="L19" s="444">
        <v>3.9526019224395095E-2</v>
      </c>
      <c r="M19" s="445">
        <v>3.0215693566381555E-2</v>
      </c>
      <c r="N19" s="452">
        <v>3.5138450753592711E-2</v>
      </c>
    </row>
    <row r="20" spans="1:14" x14ac:dyDescent="0.25">
      <c r="A20" s="449">
        <v>16</v>
      </c>
      <c r="B20" s="414" t="s">
        <v>337</v>
      </c>
      <c r="C20" s="450">
        <v>0.11</v>
      </c>
      <c r="D20" s="423">
        <v>0.09</v>
      </c>
      <c r="E20" s="451">
        <v>0.1</v>
      </c>
      <c r="F20" s="450">
        <v>0.10653858317520556</v>
      </c>
      <c r="G20" s="423">
        <v>8.8105924596050267E-2</v>
      </c>
      <c r="H20" s="451">
        <v>9.7906507482764416E-2</v>
      </c>
      <c r="I20" s="450">
        <v>9.8823625855637989E-2</v>
      </c>
      <c r="J20" s="423">
        <v>8.5588679763703809E-2</v>
      </c>
      <c r="K20" s="451">
        <v>9.2572565644331015E-2</v>
      </c>
      <c r="L20" s="450">
        <v>0.10130096121975472</v>
      </c>
      <c r="M20" s="423">
        <v>8.2651543324656004E-2</v>
      </c>
      <c r="N20" s="451">
        <v>9.2512267788293023E-2</v>
      </c>
    </row>
    <row r="21" spans="1:14" x14ac:dyDescent="0.25">
      <c r="A21" s="443">
        <v>17</v>
      </c>
      <c r="B21" s="412" t="s">
        <v>338</v>
      </c>
      <c r="C21" s="444">
        <v>0.02</v>
      </c>
      <c r="D21" s="445">
        <v>0.02</v>
      </c>
      <c r="E21" s="452">
        <v>0.02</v>
      </c>
      <c r="F21" s="444">
        <v>2.126818469323213E-2</v>
      </c>
      <c r="G21" s="445">
        <v>1.7594254937163375E-2</v>
      </c>
      <c r="H21" s="452">
        <v>1.954767109466958E-2</v>
      </c>
      <c r="I21" s="444">
        <v>2.057630036479895E-2</v>
      </c>
      <c r="J21" s="445">
        <v>1.8409122132161011E-2</v>
      </c>
      <c r="K21" s="452">
        <v>1.9552710126746552E-2</v>
      </c>
      <c r="L21" s="444">
        <v>2.0591647331786544E-2</v>
      </c>
      <c r="M21" s="445">
        <v>1.7618073633320939E-2</v>
      </c>
      <c r="N21" s="452">
        <v>1.9190325972660356E-2</v>
      </c>
    </row>
    <row r="22" spans="1:14" x14ac:dyDescent="0.25">
      <c r="A22" s="449">
        <v>18</v>
      </c>
      <c r="B22" s="414" t="s">
        <v>339</v>
      </c>
      <c r="C22" s="450">
        <v>0.04</v>
      </c>
      <c r="D22" s="423">
        <v>0.04</v>
      </c>
      <c r="E22" s="451">
        <v>0.04</v>
      </c>
      <c r="F22" s="450">
        <v>4.1389943074003795E-2</v>
      </c>
      <c r="G22" s="423">
        <v>4.1786355475763017E-2</v>
      </c>
      <c r="H22" s="451">
        <v>4.1575584328232724E-2</v>
      </c>
      <c r="I22" s="450">
        <v>4.340697626757388E-2</v>
      </c>
      <c r="J22" s="423">
        <v>3.7917296331913722E-2</v>
      </c>
      <c r="K22" s="451">
        <v>4.0814119479171171E-2</v>
      </c>
      <c r="L22" s="450">
        <v>4.2467683128936028E-2</v>
      </c>
      <c r="M22" s="423">
        <v>4.1372257344737824E-2</v>
      </c>
      <c r="N22" s="451">
        <v>4.1951454609183314E-2</v>
      </c>
    </row>
    <row r="23" spans="1:14" x14ac:dyDescent="0.25">
      <c r="A23" s="443">
        <v>19</v>
      </c>
      <c r="B23" s="412" t="s">
        <v>340</v>
      </c>
      <c r="C23" s="444">
        <v>0.03</v>
      </c>
      <c r="D23" s="445">
        <v>0.02</v>
      </c>
      <c r="E23" s="452">
        <v>0.03</v>
      </c>
      <c r="F23" s="444">
        <v>3.1665085388994305E-2</v>
      </c>
      <c r="G23" s="445">
        <v>2.5448833034111312E-2</v>
      </c>
      <c r="H23" s="452">
        <v>2.8753993610223641E-2</v>
      </c>
      <c r="I23" s="444">
        <v>3.1069393777923515E-2</v>
      </c>
      <c r="J23" s="445">
        <v>2.4682877684663644E-2</v>
      </c>
      <c r="K23" s="452">
        <v>2.8052948046891898E-2</v>
      </c>
      <c r="L23" s="444">
        <v>3.5631421942326817E-2</v>
      </c>
      <c r="M23" s="445">
        <v>3.1005950167348455E-2</v>
      </c>
      <c r="N23" s="452">
        <v>3.3451629863301788E-2</v>
      </c>
    </row>
    <row r="24" spans="1:14" x14ac:dyDescent="0.25">
      <c r="A24" s="449">
        <v>20</v>
      </c>
      <c r="B24" s="414" t="s">
        <v>341</v>
      </c>
      <c r="C24" s="450">
        <v>0</v>
      </c>
      <c r="D24" s="423">
        <v>0.01</v>
      </c>
      <c r="E24" s="451">
        <v>0.01</v>
      </c>
      <c r="F24" s="450">
        <v>4.2694497153700191E-3</v>
      </c>
      <c r="G24" s="423">
        <v>4.7127468581687612E-3</v>
      </c>
      <c r="H24" s="451">
        <v>4.4770472507146457E-3</v>
      </c>
      <c r="I24" s="450">
        <v>4.3038078452268718E-3</v>
      </c>
      <c r="J24" s="423">
        <v>4.9915281403123141E-3</v>
      </c>
      <c r="K24" s="451">
        <v>4.6286282822165506E-3</v>
      </c>
      <c r="L24" s="450">
        <v>4.5575074577394762E-3</v>
      </c>
      <c r="M24" s="423">
        <v>4.0442543696541464E-3</v>
      </c>
      <c r="N24" s="451">
        <v>4.3156326673676835E-3</v>
      </c>
    </row>
    <row r="25" spans="1:14" x14ac:dyDescent="0.25">
      <c r="A25" s="443">
        <v>21</v>
      </c>
      <c r="B25" s="412" t="s">
        <v>342</v>
      </c>
      <c r="C25" s="444">
        <v>0</v>
      </c>
      <c r="D25" s="445">
        <v>0</v>
      </c>
      <c r="E25" s="452">
        <v>0</v>
      </c>
      <c r="F25" s="444">
        <v>4.5461733080328906E-3</v>
      </c>
      <c r="G25" s="445">
        <v>2.872531418312388E-3</v>
      </c>
      <c r="H25" s="452">
        <v>3.7624012106944678E-3</v>
      </c>
      <c r="I25" s="444">
        <v>4.34479649137189E-3</v>
      </c>
      <c r="J25" s="445">
        <v>5.0373219764619686E-3</v>
      </c>
      <c r="K25" s="452">
        <v>4.6718864904615647E-3</v>
      </c>
      <c r="L25" s="444">
        <v>4.5989393437189264E-3</v>
      </c>
      <c r="M25" s="445">
        <v>5.9966530308664927E-3</v>
      </c>
      <c r="N25" s="452">
        <v>5.2576235541535229E-3</v>
      </c>
    </row>
    <row r="26" spans="1:14" x14ac:dyDescent="0.25">
      <c r="A26" s="449">
        <v>22</v>
      </c>
      <c r="B26" s="414" t="s">
        <v>343</v>
      </c>
      <c r="C26" s="450">
        <v>0.01</v>
      </c>
      <c r="D26" s="423">
        <v>0.01</v>
      </c>
      <c r="E26" s="451">
        <v>0.01</v>
      </c>
      <c r="F26" s="450">
        <v>7.9854522454142953E-3</v>
      </c>
      <c r="G26" s="423">
        <v>7.0466786355475762E-3</v>
      </c>
      <c r="H26" s="451">
        <v>7.5458214225659999E-3</v>
      </c>
      <c r="I26" s="450">
        <v>7.9517973521334596E-3</v>
      </c>
      <c r="J26" s="423">
        <v>7.3728076200943356E-3</v>
      </c>
      <c r="K26" s="451">
        <v>7.6783319634900725E-3</v>
      </c>
      <c r="L26" s="450">
        <v>7.9549221080543586E-3</v>
      </c>
      <c r="M26" s="423">
        <v>6.5544812197843062E-3</v>
      </c>
      <c r="N26" s="451">
        <v>7.2949526813880124E-3</v>
      </c>
    </row>
    <row r="27" spans="1:14" ht="15.75" thickBot="1" x14ac:dyDescent="0.3">
      <c r="A27" s="460" t="s">
        <v>345</v>
      </c>
      <c r="B27" s="461" t="s">
        <v>346</v>
      </c>
      <c r="C27" s="462">
        <v>7.0000000000000007E-2</v>
      </c>
      <c r="D27" s="437">
        <v>0.05</v>
      </c>
      <c r="E27" s="463">
        <v>0.06</v>
      </c>
      <c r="F27" s="462">
        <v>6.6492726122707152E-2</v>
      </c>
      <c r="G27" s="437">
        <v>4.9551166965888689E-2</v>
      </c>
      <c r="H27" s="463">
        <v>5.8558937279300491E-2</v>
      </c>
      <c r="I27" s="462">
        <v>7.7099643398778547E-2</v>
      </c>
      <c r="J27" s="437">
        <v>5.9898337683747763E-2</v>
      </c>
      <c r="K27" s="463">
        <v>6.8975213046675601E-2</v>
      </c>
      <c r="L27" s="462">
        <v>0.13838249917136231</v>
      </c>
      <c r="M27" s="437">
        <v>0.10412792859799183</v>
      </c>
      <c r="N27" s="463">
        <v>0.12223974763406939</v>
      </c>
    </row>
    <row r="30" spans="1:14" x14ac:dyDescent="0.25">
      <c r="A30" s="9" t="s">
        <v>88</v>
      </c>
    </row>
    <row r="32" spans="1:14" x14ac:dyDescent="0.25">
      <c r="A32" s="11" t="s">
        <v>369</v>
      </c>
    </row>
    <row r="33" spans="1:17" ht="15.75" thickBot="1" x14ac:dyDescent="0.3"/>
    <row r="34" spans="1:17" ht="15.75" thickBot="1" x14ac:dyDescent="0.3">
      <c r="A34" s="656" t="s">
        <v>321</v>
      </c>
      <c r="B34" s="657"/>
      <c r="C34" s="660">
        <v>2015</v>
      </c>
      <c r="D34" s="587"/>
      <c r="E34" s="655"/>
      <c r="F34" s="654">
        <v>2016</v>
      </c>
      <c r="G34" s="587"/>
      <c r="H34" s="655"/>
      <c r="I34" s="654">
        <v>2017</v>
      </c>
      <c r="J34" s="587"/>
      <c r="K34" s="655"/>
      <c r="L34" s="654">
        <v>2018</v>
      </c>
      <c r="M34" s="587"/>
      <c r="N34" s="655"/>
      <c r="O34" s="654">
        <v>2019</v>
      </c>
      <c r="P34" s="587"/>
      <c r="Q34" s="655"/>
    </row>
    <row r="35" spans="1:17" ht="15.75" thickBot="1" x14ac:dyDescent="0.3">
      <c r="A35" s="658"/>
      <c r="B35" s="659"/>
      <c r="C35" s="398" t="s">
        <v>108</v>
      </c>
      <c r="D35" s="396" t="s">
        <v>109</v>
      </c>
      <c r="E35" s="397" t="s">
        <v>16</v>
      </c>
      <c r="F35" s="398" t="s">
        <v>108</v>
      </c>
      <c r="G35" s="396" t="s">
        <v>109</v>
      </c>
      <c r="H35" s="397" t="s">
        <v>16</v>
      </c>
      <c r="I35" s="398" t="s">
        <v>108</v>
      </c>
      <c r="J35" s="396" t="s">
        <v>109</v>
      </c>
      <c r="K35" s="397" t="s">
        <v>16</v>
      </c>
      <c r="L35" s="398" t="s">
        <v>108</v>
      </c>
      <c r="M35" s="396" t="s">
        <v>109</v>
      </c>
      <c r="N35" s="397" t="s">
        <v>16</v>
      </c>
      <c r="O35" s="398" t="s">
        <v>108</v>
      </c>
      <c r="P35" s="396" t="s">
        <v>109</v>
      </c>
      <c r="Q35" s="397" t="s">
        <v>16</v>
      </c>
    </row>
    <row r="36" spans="1:17" x14ac:dyDescent="0.25">
      <c r="A36" s="503">
        <v>1</v>
      </c>
      <c r="B36" s="399" t="s">
        <v>322</v>
      </c>
      <c r="C36" s="444">
        <v>0</v>
      </c>
      <c r="D36" s="445">
        <v>0</v>
      </c>
      <c r="E36" s="452">
        <v>0</v>
      </c>
      <c r="F36" s="444">
        <v>0</v>
      </c>
      <c r="G36" s="445">
        <v>0</v>
      </c>
      <c r="H36" s="452">
        <v>0</v>
      </c>
      <c r="I36" s="444">
        <v>0</v>
      </c>
      <c r="J36" s="445">
        <v>8.5616438356164379E-4</v>
      </c>
      <c r="K36" s="452">
        <v>7.9302141157811261E-4</v>
      </c>
      <c r="L36" s="444">
        <v>0</v>
      </c>
      <c r="M36" s="445">
        <v>0</v>
      </c>
      <c r="N36" s="452">
        <v>0</v>
      </c>
      <c r="O36" s="444">
        <v>0</v>
      </c>
      <c r="P36" s="445">
        <v>0</v>
      </c>
      <c r="Q36" s="452">
        <v>0</v>
      </c>
    </row>
    <row r="37" spans="1:17" x14ac:dyDescent="0.25">
      <c r="A37" s="73">
        <v>2</v>
      </c>
      <c r="B37" s="400" t="s">
        <v>323</v>
      </c>
      <c r="C37" s="450">
        <v>1.098901098901099E-2</v>
      </c>
      <c r="D37" s="423">
        <v>0</v>
      </c>
      <c r="E37" s="451">
        <v>8.3472454090150253E-4</v>
      </c>
      <c r="F37" s="450">
        <v>0</v>
      </c>
      <c r="G37" s="423">
        <v>0</v>
      </c>
      <c r="H37" s="451">
        <v>0</v>
      </c>
      <c r="I37" s="450">
        <v>0</v>
      </c>
      <c r="J37" s="423">
        <v>0</v>
      </c>
      <c r="K37" s="451">
        <v>0</v>
      </c>
      <c r="L37" s="450">
        <v>0</v>
      </c>
      <c r="M37" s="423">
        <v>0</v>
      </c>
      <c r="N37" s="451">
        <v>0</v>
      </c>
      <c r="O37" s="450">
        <v>0</v>
      </c>
      <c r="P37" s="423">
        <v>0</v>
      </c>
      <c r="Q37" s="451">
        <v>0</v>
      </c>
    </row>
    <row r="38" spans="1:17" x14ac:dyDescent="0.25">
      <c r="A38" s="503">
        <v>3</v>
      </c>
      <c r="B38" s="399" t="s">
        <v>324</v>
      </c>
      <c r="C38" s="444">
        <v>0</v>
      </c>
      <c r="D38" s="445">
        <v>0</v>
      </c>
      <c r="E38" s="452">
        <v>0</v>
      </c>
      <c r="F38" s="444">
        <v>0</v>
      </c>
      <c r="G38" s="445">
        <v>0</v>
      </c>
      <c r="H38" s="452">
        <v>0</v>
      </c>
      <c r="I38" s="444">
        <v>0</v>
      </c>
      <c r="J38" s="445">
        <v>0</v>
      </c>
      <c r="K38" s="452">
        <v>0</v>
      </c>
      <c r="L38" s="444">
        <v>0</v>
      </c>
      <c r="M38" s="445">
        <v>0</v>
      </c>
      <c r="N38" s="452">
        <v>0</v>
      </c>
      <c r="O38" s="444">
        <v>0</v>
      </c>
      <c r="P38" s="445">
        <v>0</v>
      </c>
      <c r="Q38" s="452">
        <v>0</v>
      </c>
    </row>
    <row r="39" spans="1:17" x14ac:dyDescent="0.25">
      <c r="A39" s="73">
        <v>4</v>
      </c>
      <c r="B39" s="400" t="s">
        <v>325</v>
      </c>
      <c r="C39" s="450">
        <v>2.197802197802198E-2</v>
      </c>
      <c r="D39" s="423">
        <v>3.8843721770551037E-2</v>
      </c>
      <c r="E39" s="451">
        <v>3.7562604340567615E-2</v>
      </c>
      <c r="F39" s="450">
        <v>2.7397260273972601E-2</v>
      </c>
      <c r="G39" s="423">
        <v>3.3006244424620877E-2</v>
      </c>
      <c r="H39" s="451">
        <v>3.2663316582914576E-2</v>
      </c>
      <c r="I39" s="450">
        <v>4.3010752688172046E-2</v>
      </c>
      <c r="J39" s="423">
        <v>4.1095890410958902E-2</v>
      </c>
      <c r="K39" s="451">
        <v>4.1237113402061855E-2</v>
      </c>
      <c r="L39" s="450">
        <v>7.6271186440677971E-2</v>
      </c>
      <c r="M39" s="423">
        <v>3.0888030888030889E-2</v>
      </c>
      <c r="N39" s="451">
        <v>3.5528596187175042E-2</v>
      </c>
      <c r="O39" s="450">
        <v>3.2520325203252036E-2</v>
      </c>
      <c r="P39" s="423">
        <v>2.5570776255707764E-2</v>
      </c>
      <c r="Q39" s="451">
        <v>2.6272577996715927E-2</v>
      </c>
    </row>
    <row r="40" spans="1:17" x14ac:dyDescent="0.25">
      <c r="A40" s="503">
        <v>5</v>
      </c>
      <c r="B40" s="399" t="s">
        <v>326</v>
      </c>
      <c r="C40" s="444">
        <v>4.3956043956043959E-2</v>
      </c>
      <c r="D40" s="445">
        <v>3.071364046973803E-2</v>
      </c>
      <c r="E40" s="452">
        <v>3.1719532554257093E-2</v>
      </c>
      <c r="F40" s="444">
        <v>9.5890410958904104E-2</v>
      </c>
      <c r="G40" s="445">
        <v>2.6761819803746655E-2</v>
      </c>
      <c r="H40" s="452">
        <v>3.0988274706867672E-2</v>
      </c>
      <c r="I40" s="444">
        <v>1.0752688172043012E-2</v>
      </c>
      <c r="J40" s="445">
        <v>2.7397260273972601E-2</v>
      </c>
      <c r="K40" s="452">
        <v>2.6169706582077717E-2</v>
      </c>
      <c r="L40" s="444">
        <v>2.5423728813559324E-2</v>
      </c>
      <c r="M40" s="445">
        <v>2.9922779922779922E-2</v>
      </c>
      <c r="N40" s="452">
        <v>2.9462738301559793E-2</v>
      </c>
      <c r="O40" s="444">
        <v>5.6910569105691054E-2</v>
      </c>
      <c r="P40" s="445">
        <v>2.6484018264840183E-2</v>
      </c>
      <c r="Q40" s="452">
        <v>2.9556650246305417E-2</v>
      </c>
    </row>
    <row r="41" spans="1:17" x14ac:dyDescent="0.25">
      <c r="A41" s="73">
        <v>9</v>
      </c>
      <c r="B41" s="400" t="s">
        <v>330</v>
      </c>
      <c r="C41" s="450">
        <v>0</v>
      </c>
      <c r="D41" s="423">
        <v>0</v>
      </c>
      <c r="E41" s="451">
        <v>0</v>
      </c>
      <c r="F41" s="450">
        <v>0</v>
      </c>
      <c r="G41" s="423">
        <v>0</v>
      </c>
      <c r="H41" s="451">
        <v>0</v>
      </c>
      <c r="I41" s="450">
        <v>0</v>
      </c>
      <c r="J41" s="423">
        <v>0</v>
      </c>
      <c r="K41" s="451">
        <v>0</v>
      </c>
      <c r="L41" s="450">
        <v>0</v>
      </c>
      <c r="M41" s="423">
        <v>0</v>
      </c>
      <c r="N41" s="451">
        <v>0</v>
      </c>
      <c r="O41" s="450">
        <v>0</v>
      </c>
      <c r="P41" s="423">
        <v>0</v>
      </c>
      <c r="Q41" s="451">
        <v>0</v>
      </c>
    </row>
    <row r="42" spans="1:17" x14ac:dyDescent="0.25">
      <c r="A42" s="503">
        <v>10</v>
      </c>
      <c r="B42" s="399" t="s">
        <v>331</v>
      </c>
      <c r="C42" s="444">
        <v>4.3956043956043959E-2</v>
      </c>
      <c r="D42" s="445">
        <v>4.1553748870822041E-2</v>
      </c>
      <c r="E42" s="452">
        <v>4.1736227045075125E-2</v>
      </c>
      <c r="F42" s="444">
        <v>8.2191780821917804E-2</v>
      </c>
      <c r="G42" s="445">
        <v>3.3898305084745763E-2</v>
      </c>
      <c r="H42" s="452">
        <v>3.6850921273031828E-2</v>
      </c>
      <c r="I42" s="444">
        <v>4.3010752688172046E-2</v>
      </c>
      <c r="J42" s="445">
        <v>4.3664383561643837E-2</v>
      </c>
      <c r="K42" s="452">
        <v>4.3616177636796191E-2</v>
      </c>
      <c r="L42" s="444">
        <v>7.6271186440677971E-2</v>
      </c>
      <c r="M42" s="445">
        <v>4.1505791505791506E-2</v>
      </c>
      <c r="N42" s="452">
        <v>4.5060658578856154E-2</v>
      </c>
      <c r="O42" s="444">
        <v>5.6910569105691054E-2</v>
      </c>
      <c r="P42" s="445">
        <v>4.8401826484018265E-2</v>
      </c>
      <c r="Q42" s="452">
        <v>4.9261083743842367E-2</v>
      </c>
    </row>
    <row r="43" spans="1:17" x14ac:dyDescent="0.25">
      <c r="A43" s="73">
        <v>11</v>
      </c>
      <c r="B43" s="400" t="s">
        <v>332</v>
      </c>
      <c r="C43" s="450">
        <v>1.098901098901099E-2</v>
      </c>
      <c r="D43" s="423">
        <v>9.9367660343270096E-3</v>
      </c>
      <c r="E43" s="451">
        <v>1.001669449081803E-2</v>
      </c>
      <c r="F43" s="450">
        <v>1.3698630136986301E-2</v>
      </c>
      <c r="G43" s="423">
        <v>1.3380909901873328E-2</v>
      </c>
      <c r="H43" s="451">
        <v>1.340033500837521E-2</v>
      </c>
      <c r="I43" s="450">
        <v>1.0752688172043012E-2</v>
      </c>
      <c r="J43" s="423">
        <v>7.7054794520547941E-3</v>
      </c>
      <c r="K43" s="451">
        <v>7.9302141157811257E-3</v>
      </c>
      <c r="L43" s="450">
        <v>2.5423728813559324E-2</v>
      </c>
      <c r="M43" s="423">
        <v>1.7374517374517374E-2</v>
      </c>
      <c r="N43" s="451">
        <v>1.8197573656845753E-2</v>
      </c>
      <c r="O43" s="450">
        <v>8.130081300813009E-3</v>
      </c>
      <c r="P43" s="423">
        <v>1.4611872146118721E-2</v>
      </c>
      <c r="Q43" s="451">
        <v>1.3957307060755337E-2</v>
      </c>
    </row>
    <row r="44" spans="1:17" x14ac:dyDescent="0.25">
      <c r="A44" s="503">
        <v>12</v>
      </c>
      <c r="B44" s="399" t="s">
        <v>333</v>
      </c>
      <c r="C44" s="444">
        <v>3.2967032967032968E-2</v>
      </c>
      <c r="D44" s="445">
        <v>2.2583559168925023E-2</v>
      </c>
      <c r="E44" s="452">
        <v>2.337228714524207E-2</v>
      </c>
      <c r="F44" s="444">
        <v>4.1095890410958902E-2</v>
      </c>
      <c r="G44" s="445">
        <v>3.2114183764495985E-2</v>
      </c>
      <c r="H44" s="452">
        <v>3.2663316582914576E-2</v>
      </c>
      <c r="I44" s="444">
        <v>4.3010752688172046E-2</v>
      </c>
      <c r="J44" s="445">
        <v>3.3390410958904111E-2</v>
      </c>
      <c r="K44" s="452">
        <v>3.4099920697858839E-2</v>
      </c>
      <c r="L44" s="444">
        <v>2.5423728813559324E-2</v>
      </c>
      <c r="M44" s="445">
        <v>2.9922779922779922E-2</v>
      </c>
      <c r="N44" s="452">
        <v>2.9462738301559793E-2</v>
      </c>
      <c r="O44" s="444">
        <v>3.2520325203252036E-2</v>
      </c>
      <c r="P44" s="445">
        <v>3.1050228310502283E-2</v>
      </c>
      <c r="Q44" s="452">
        <v>3.1198686371100164E-2</v>
      </c>
    </row>
    <row r="45" spans="1:17" x14ac:dyDescent="0.25">
      <c r="A45" s="73">
        <v>13</v>
      </c>
      <c r="B45" s="400" t="s">
        <v>334</v>
      </c>
      <c r="C45" s="450">
        <v>0</v>
      </c>
      <c r="D45" s="423">
        <v>1.4453477868112014E-2</v>
      </c>
      <c r="E45" s="451">
        <v>1.335559265442404E-2</v>
      </c>
      <c r="F45" s="450">
        <v>1.3698630136986301E-2</v>
      </c>
      <c r="G45" s="423">
        <v>2.1409455842997322E-2</v>
      </c>
      <c r="H45" s="451">
        <v>2.0938023450586266E-2</v>
      </c>
      <c r="I45" s="450">
        <v>2.1505376344086023E-2</v>
      </c>
      <c r="J45" s="423">
        <v>8.5616438356164379E-3</v>
      </c>
      <c r="K45" s="451">
        <v>9.5162569389373505E-3</v>
      </c>
      <c r="L45" s="450">
        <v>0</v>
      </c>
      <c r="M45" s="423">
        <v>1.6409266409266408E-2</v>
      </c>
      <c r="N45" s="451">
        <v>1.4731369150779897E-2</v>
      </c>
      <c r="O45" s="450">
        <v>8.130081300813009E-3</v>
      </c>
      <c r="P45" s="423">
        <v>9.1324200913242004E-3</v>
      </c>
      <c r="Q45" s="451">
        <v>9.0311986863710995E-3</v>
      </c>
    </row>
    <row r="46" spans="1:17" x14ac:dyDescent="0.25">
      <c r="A46" s="503">
        <v>14</v>
      </c>
      <c r="B46" s="399" t="s">
        <v>335</v>
      </c>
      <c r="C46" s="444">
        <v>0</v>
      </c>
      <c r="D46" s="445">
        <v>3.6133694670280035E-3</v>
      </c>
      <c r="E46" s="452">
        <v>3.3388981636060101E-3</v>
      </c>
      <c r="F46" s="444">
        <v>0</v>
      </c>
      <c r="G46" s="445">
        <v>5.3523639607493305E-3</v>
      </c>
      <c r="H46" s="452">
        <v>5.0251256281407036E-3</v>
      </c>
      <c r="I46" s="444">
        <v>0</v>
      </c>
      <c r="J46" s="445">
        <v>5.1369863013698627E-3</v>
      </c>
      <c r="K46" s="452">
        <v>4.7581284694686752E-3</v>
      </c>
      <c r="L46" s="444">
        <v>8.4745762711864406E-3</v>
      </c>
      <c r="M46" s="445">
        <v>6.7567567567567571E-3</v>
      </c>
      <c r="N46" s="452">
        <v>6.9324090121317154E-3</v>
      </c>
      <c r="O46" s="444">
        <v>0</v>
      </c>
      <c r="P46" s="445">
        <v>6.392694063926941E-3</v>
      </c>
      <c r="Q46" s="452">
        <v>5.7471264367816091E-3</v>
      </c>
    </row>
    <row r="47" spans="1:17" x14ac:dyDescent="0.25">
      <c r="A47" s="73">
        <v>15</v>
      </c>
      <c r="B47" s="400" t="s">
        <v>336</v>
      </c>
      <c r="C47" s="450">
        <v>4.3956043956043959E-2</v>
      </c>
      <c r="D47" s="423">
        <v>4.7877145438121049E-2</v>
      </c>
      <c r="E47" s="451">
        <v>4.757929883138564E-2</v>
      </c>
      <c r="F47" s="450">
        <v>0.1095890410958904</v>
      </c>
      <c r="G47" s="423">
        <v>4.8171275646743977E-2</v>
      </c>
      <c r="H47" s="451">
        <v>5.1926298157453935E-2</v>
      </c>
      <c r="I47" s="450">
        <v>9.6774193548387094E-2</v>
      </c>
      <c r="J47" s="423">
        <v>4.3664383561643837E-2</v>
      </c>
      <c r="K47" s="451">
        <v>4.7581284694686754E-2</v>
      </c>
      <c r="L47" s="450">
        <v>3.3898305084745763E-2</v>
      </c>
      <c r="M47" s="423">
        <v>5.3088803088803087E-2</v>
      </c>
      <c r="N47" s="451">
        <v>5.1126516464471403E-2</v>
      </c>
      <c r="O47" s="450">
        <v>0.12195121951219512</v>
      </c>
      <c r="P47" s="423">
        <v>4.5662100456621002E-2</v>
      </c>
      <c r="Q47" s="451">
        <v>5.3366174055829226E-2</v>
      </c>
    </row>
    <row r="48" spans="1:17" x14ac:dyDescent="0.25">
      <c r="A48" s="503">
        <v>16</v>
      </c>
      <c r="B48" s="399" t="s">
        <v>337</v>
      </c>
      <c r="C48" s="444">
        <v>2.197802197802198E-2</v>
      </c>
      <c r="D48" s="445">
        <v>3.342366757000903E-2</v>
      </c>
      <c r="E48" s="452">
        <v>3.2554257095158599E-2</v>
      </c>
      <c r="F48" s="444">
        <v>4.1095890410958902E-2</v>
      </c>
      <c r="G48" s="445">
        <v>2.4977698483496878E-2</v>
      </c>
      <c r="H48" s="452">
        <v>2.5963149078726967E-2</v>
      </c>
      <c r="I48" s="444">
        <v>7.5268817204301078E-2</v>
      </c>
      <c r="J48" s="445">
        <v>2.2260273972602738E-2</v>
      </c>
      <c r="K48" s="452">
        <v>2.6169706582077717E-2</v>
      </c>
      <c r="L48" s="444">
        <v>4.2372881355932202E-2</v>
      </c>
      <c r="M48" s="445">
        <v>3.5714285714285712E-2</v>
      </c>
      <c r="N48" s="452">
        <v>3.6395147313691506E-2</v>
      </c>
      <c r="O48" s="444">
        <v>2.4390243902439025E-2</v>
      </c>
      <c r="P48" s="445">
        <v>2.6484018264840183E-2</v>
      </c>
      <c r="Q48" s="452">
        <v>2.6272577996715927E-2</v>
      </c>
    </row>
    <row r="49" spans="1:17" x14ac:dyDescent="0.25">
      <c r="A49" s="73">
        <v>17</v>
      </c>
      <c r="B49" s="400" t="s">
        <v>338</v>
      </c>
      <c r="C49" s="450">
        <v>2.197802197802198E-2</v>
      </c>
      <c r="D49" s="423">
        <v>1.0840108401084011E-2</v>
      </c>
      <c r="E49" s="451">
        <v>1.1686143572621035E-2</v>
      </c>
      <c r="F49" s="450">
        <v>0</v>
      </c>
      <c r="G49" s="423">
        <v>7.1364852809991082E-3</v>
      </c>
      <c r="H49" s="451">
        <v>6.7001675041876048E-3</v>
      </c>
      <c r="I49" s="450">
        <v>1.0752688172043012E-2</v>
      </c>
      <c r="J49" s="423">
        <v>1.7123287671232876E-2</v>
      </c>
      <c r="K49" s="451">
        <v>1.6653449643140365E-2</v>
      </c>
      <c r="L49" s="450">
        <v>1.6949152542372881E-2</v>
      </c>
      <c r="M49" s="423">
        <v>1.6409266409266408E-2</v>
      </c>
      <c r="N49" s="451">
        <v>1.6464471403812825E-2</v>
      </c>
      <c r="O49" s="450">
        <v>8.130081300813009E-3</v>
      </c>
      <c r="P49" s="423">
        <v>1.8264840182648401E-2</v>
      </c>
      <c r="Q49" s="451">
        <v>1.7241379310344827E-2</v>
      </c>
    </row>
    <row r="50" spans="1:17" x14ac:dyDescent="0.25">
      <c r="A50" s="503">
        <v>18</v>
      </c>
      <c r="B50" s="399" t="s">
        <v>339</v>
      </c>
      <c r="C50" s="444">
        <v>0</v>
      </c>
      <c r="D50" s="445">
        <v>1.9873532068654019E-2</v>
      </c>
      <c r="E50" s="452">
        <v>1.8363939899833055E-2</v>
      </c>
      <c r="F50" s="444">
        <v>4.1095890410958902E-2</v>
      </c>
      <c r="G50" s="445">
        <v>2.0517395182872437E-2</v>
      </c>
      <c r="H50" s="452">
        <v>2.1775544388609715E-2</v>
      </c>
      <c r="I50" s="444">
        <v>0</v>
      </c>
      <c r="J50" s="445">
        <v>5.9931506849315065E-3</v>
      </c>
      <c r="K50" s="452">
        <v>5.5511498810467885E-3</v>
      </c>
      <c r="L50" s="444">
        <v>8.4745762711864406E-3</v>
      </c>
      <c r="M50" s="445">
        <v>1.3513513513513514E-2</v>
      </c>
      <c r="N50" s="452">
        <v>1.2998266897746967E-2</v>
      </c>
      <c r="O50" s="444">
        <v>0</v>
      </c>
      <c r="P50" s="445">
        <v>1.4611872146118721E-2</v>
      </c>
      <c r="Q50" s="452">
        <v>1.3136288998357963E-2</v>
      </c>
    </row>
    <row r="51" spans="1:17" x14ac:dyDescent="0.25">
      <c r="A51" s="73">
        <v>19</v>
      </c>
      <c r="B51" s="400" t="s">
        <v>340</v>
      </c>
      <c r="C51" s="450">
        <v>0</v>
      </c>
      <c r="D51" s="423">
        <v>9.0334236675700087E-4</v>
      </c>
      <c r="E51" s="451">
        <v>8.3472454090150253E-4</v>
      </c>
      <c r="F51" s="450">
        <v>0</v>
      </c>
      <c r="G51" s="423">
        <v>0</v>
      </c>
      <c r="H51" s="451">
        <v>0</v>
      </c>
      <c r="I51" s="450">
        <v>0</v>
      </c>
      <c r="J51" s="423">
        <v>8.5616438356164379E-4</v>
      </c>
      <c r="K51" s="451">
        <v>7.9302141157811261E-4</v>
      </c>
      <c r="L51" s="450">
        <v>0</v>
      </c>
      <c r="M51" s="423">
        <v>0</v>
      </c>
      <c r="N51" s="451">
        <v>0</v>
      </c>
      <c r="O51" s="450">
        <v>0</v>
      </c>
      <c r="P51" s="423">
        <v>0</v>
      </c>
      <c r="Q51" s="451">
        <v>0</v>
      </c>
    </row>
    <row r="52" spans="1:17" x14ac:dyDescent="0.25">
      <c r="A52" s="503">
        <v>20</v>
      </c>
      <c r="B52" s="399" t="s">
        <v>341</v>
      </c>
      <c r="C52" s="444">
        <v>0</v>
      </c>
      <c r="D52" s="445">
        <v>1.8066847335140017E-3</v>
      </c>
      <c r="E52" s="452">
        <v>1.6694490818030051E-3</v>
      </c>
      <c r="F52" s="444">
        <v>1.3698630136986301E-2</v>
      </c>
      <c r="G52" s="445">
        <v>8.9206066012488853E-4</v>
      </c>
      <c r="H52" s="452">
        <v>1.6750418760469012E-3</v>
      </c>
      <c r="I52" s="444">
        <v>0</v>
      </c>
      <c r="J52" s="445">
        <v>8.5616438356164379E-4</v>
      </c>
      <c r="K52" s="452">
        <v>7.9302141157811261E-4</v>
      </c>
      <c r="L52" s="444">
        <v>8.4745762711864406E-3</v>
      </c>
      <c r="M52" s="445">
        <v>9.6525096525096527E-4</v>
      </c>
      <c r="N52" s="452">
        <v>1.7331022530329288E-3</v>
      </c>
      <c r="O52" s="444">
        <v>0</v>
      </c>
      <c r="P52" s="445">
        <v>1.8264840182648401E-3</v>
      </c>
      <c r="Q52" s="452">
        <v>1.6420361247947454E-3</v>
      </c>
    </row>
    <row r="53" spans="1:17" x14ac:dyDescent="0.25">
      <c r="A53" s="73">
        <v>21</v>
      </c>
      <c r="B53" s="400" t="s">
        <v>342</v>
      </c>
      <c r="C53" s="450">
        <v>0</v>
      </c>
      <c r="D53" s="423">
        <v>0</v>
      </c>
      <c r="E53" s="451">
        <v>0</v>
      </c>
      <c r="F53" s="450">
        <v>0</v>
      </c>
      <c r="G53" s="423">
        <v>8.9206066012488853E-4</v>
      </c>
      <c r="H53" s="451">
        <v>8.375209380234506E-4</v>
      </c>
      <c r="I53" s="450">
        <v>0</v>
      </c>
      <c r="J53" s="423">
        <v>0</v>
      </c>
      <c r="K53" s="451">
        <v>0</v>
      </c>
      <c r="L53" s="450">
        <v>0</v>
      </c>
      <c r="M53" s="423">
        <v>1.9305019305019305E-3</v>
      </c>
      <c r="N53" s="451">
        <v>1.7331022530329288E-3</v>
      </c>
      <c r="O53" s="450">
        <v>0</v>
      </c>
      <c r="P53" s="423">
        <v>1.8264840182648401E-3</v>
      </c>
      <c r="Q53" s="451">
        <v>1.6420361247947454E-3</v>
      </c>
    </row>
    <row r="54" spans="1:17" x14ac:dyDescent="0.25">
      <c r="A54" s="503">
        <v>22</v>
      </c>
      <c r="B54" s="399" t="s">
        <v>343</v>
      </c>
      <c r="C54" s="444">
        <v>0</v>
      </c>
      <c r="D54" s="445">
        <v>4.5167118337850042E-3</v>
      </c>
      <c r="E54" s="452">
        <v>4.1736227045075123E-3</v>
      </c>
      <c r="F54" s="444">
        <v>0</v>
      </c>
      <c r="G54" s="445">
        <v>2.6761819803746653E-3</v>
      </c>
      <c r="H54" s="452">
        <v>2.5125628140703518E-3</v>
      </c>
      <c r="I54" s="444">
        <v>1.0752688172043012E-2</v>
      </c>
      <c r="J54" s="445">
        <v>4.2808219178082189E-3</v>
      </c>
      <c r="K54" s="452">
        <v>4.7581284694686752E-3</v>
      </c>
      <c r="L54" s="444">
        <v>0</v>
      </c>
      <c r="M54" s="445">
        <v>9.6525096525096527E-4</v>
      </c>
      <c r="N54" s="452">
        <v>8.6655112651646442E-4</v>
      </c>
      <c r="O54" s="444">
        <v>8.130081300813009E-3</v>
      </c>
      <c r="P54" s="445">
        <v>5.4794520547945206E-3</v>
      </c>
      <c r="Q54" s="452">
        <v>5.7471264367816091E-3</v>
      </c>
    </row>
    <row r="55" spans="1:17" ht="15.75" thickBot="1" x14ac:dyDescent="0.3">
      <c r="A55" s="346" t="s">
        <v>345</v>
      </c>
      <c r="B55" s="506" t="s">
        <v>346</v>
      </c>
      <c r="C55" s="455">
        <v>0</v>
      </c>
      <c r="D55" s="456">
        <v>4.5167118337850042E-3</v>
      </c>
      <c r="E55" s="457">
        <v>4.1736227045075123E-3</v>
      </c>
      <c r="F55" s="455">
        <v>0</v>
      </c>
      <c r="G55" s="456">
        <v>8.0285459411239962E-3</v>
      </c>
      <c r="H55" s="457">
        <v>7.537688442211055E-3</v>
      </c>
      <c r="I55" s="455">
        <v>1.0752688172043012E-2</v>
      </c>
      <c r="J55" s="456">
        <v>1.3698630136986301E-2</v>
      </c>
      <c r="K55" s="457">
        <v>1.3481363996827915E-2</v>
      </c>
      <c r="L55" s="455">
        <v>1.6949152542372881E-2</v>
      </c>
      <c r="M55" s="456">
        <v>8.6872586872586872E-3</v>
      </c>
      <c r="N55" s="457">
        <v>9.5320623916811086E-3</v>
      </c>
      <c r="O55" s="455">
        <v>2.4390243902439025E-2</v>
      </c>
      <c r="P55" s="456">
        <v>1.3698630136986301E-2</v>
      </c>
      <c r="Q55" s="457">
        <v>1.4778325123152709E-2</v>
      </c>
    </row>
    <row r="56" spans="1:17" x14ac:dyDescent="0.25">
      <c r="C56" s="100"/>
      <c r="D56" s="100"/>
      <c r="E56" s="100"/>
      <c r="F56" s="100"/>
      <c r="G56" s="100"/>
      <c r="H56" s="100"/>
      <c r="I56" s="100"/>
      <c r="J56" s="100"/>
      <c r="K56" s="100"/>
      <c r="L56" s="100"/>
      <c r="M56" s="100"/>
      <c r="N56" s="100"/>
      <c r="O56" s="99"/>
    </row>
    <row r="57" spans="1:17" x14ac:dyDescent="0.25">
      <c r="A57" s="489" t="s">
        <v>290</v>
      </c>
      <c r="C57" s="100"/>
      <c r="D57" s="100"/>
      <c r="E57" s="100"/>
      <c r="F57" s="100"/>
      <c r="G57" s="100"/>
      <c r="H57" s="100"/>
      <c r="I57" s="100"/>
      <c r="J57" s="100"/>
      <c r="K57" s="100"/>
      <c r="L57" s="100"/>
      <c r="M57" s="100"/>
      <c r="N57" s="100"/>
      <c r="O57" s="99"/>
    </row>
    <row r="58" spans="1:17" x14ac:dyDescent="0.25">
      <c r="A58" s="489" t="s">
        <v>365</v>
      </c>
      <c r="C58" s="100"/>
      <c r="D58" s="100"/>
      <c r="E58" s="100"/>
      <c r="F58" s="100"/>
      <c r="G58" s="100"/>
      <c r="H58" s="100"/>
      <c r="I58" s="100"/>
      <c r="J58" s="100"/>
      <c r="K58" s="100"/>
      <c r="L58" s="100"/>
      <c r="M58" s="100"/>
      <c r="N58" s="100"/>
      <c r="O58" s="99"/>
    </row>
    <row r="59" spans="1:17" x14ac:dyDescent="0.25">
      <c r="A59" s="489" t="s">
        <v>366</v>
      </c>
    </row>
    <row r="60" spans="1:17" x14ac:dyDescent="0.25">
      <c r="A60" s="489" t="s">
        <v>367</v>
      </c>
    </row>
  </sheetData>
  <mergeCells count="11">
    <mergeCell ref="O34:Q34"/>
    <mergeCell ref="A3:B4"/>
    <mergeCell ref="A34:B35"/>
    <mergeCell ref="C34:E34"/>
    <mergeCell ref="F34:H34"/>
    <mergeCell ref="I34:K34"/>
    <mergeCell ref="L34:N34"/>
    <mergeCell ref="C3:E3"/>
    <mergeCell ref="F3:H3"/>
    <mergeCell ref="I3:K3"/>
    <mergeCell ref="L3:N3"/>
  </mergeCells>
  <hyperlinks>
    <hyperlink ref="A30" location="Contents!A1" display="Home"/>
  </hyperlinks>
  <pageMargins left="0.7" right="0.7" top="0.75" bottom="0.75" header="0.3" footer="0.3"/>
  <pageSetup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workbookViewId="0"/>
  </sheetViews>
  <sheetFormatPr defaultRowHeight="15" x14ac:dyDescent="0.25"/>
  <cols>
    <col min="2" max="2" width="54.140625" customWidth="1"/>
  </cols>
  <sheetData>
    <row r="1" spans="1:23" x14ac:dyDescent="0.25">
      <c r="A1" s="1" t="s">
        <v>347</v>
      </c>
    </row>
    <row r="2" spans="1:23" ht="15.75" thickBot="1" x14ac:dyDescent="0.3">
      <c r="A2" s="1"/>
    </row>
    <row r="3" spans="1:23" ht="15.75" thickBot="1" x14ac:dyDescent="0.3">
      <c r="A3" s="661" t="s">
        <v>321</v>
      </c>
      <c r="B3" s="662"/>
      <c r="C3" s="665">
        <v>2016</v>
      </c>
      <c r="D3" s="666"/>
      <c r="E3" s="667"/>
      <c r="F3" s="665">
        <v>2017</v>
      </c>
      <c r="G3" s="666"/>
      <c r="H3" s="667"/>
      <c r="I3" s="665">
        <v>2018</v>
      </c>
      <c r="J3" s="666"/>
      <c r="K3" s="667"/>
      <c r="L3" s="665">
        <v>2019</v>
      </c>
      <c r="M3" s="666"/>
      <c r="N3" s="667"/>
    </row>
    <row r="4" spans="1:23" ht="15.75" thickBot="1" x14ac:dyDescent="0.3">
      <c r="A4" s="663"/>
      <c r="B4" s="664"/>
      <c r="C4" s="458" t="s">
        <v>108</v>
      </c>
      <c r="D4" s="458" t="s">
        <v>109</v>
      </c>
      <c r="E4" s="459" t="s">
        <v>16</v>
      </c>
      <c r="F4" s="458" t="s">
        <v>108</v>
      </c>
      <c r="G4" s="458" t="s">
        <v>109</v>
      </c>
      <c r="H4" s="459" t="s">
        <v>16</v>
      </c>
      <c r="I4" s="458" t="s">
        <v>108</v>
      </c>
      <c r="J4" s="458" t="s">
        <v>109</v>
      </c>
      <c r="K4" s="459" t="s">
        <v>16</v>
      </c>
      <c r="L4" s="458" t="s">
        <v>108</v>
      </c>
      <c r="M4" s="458" t="s">
        <v>109</v>
      </c>
      <c r="N4" s="459" t="s">
        <v>16</v>
      </c>
    </row>
    <row r="5" spans="1:23" x14ac:dyDescent="0.25">
      <c r="A5" s="443">
        <v>1</v>
      </c>
      <c r="B5" s="412" t="s">
        <v>322</v>
      </c>
      <c r="C5" s="446">
        <v>0</v>
      </c>
      <c r="D5" s="447">
        <v>0</v>
      </c>
      <c r="E5" s="452">
        <v>0</v>
      </c>
      <c r="F5" s="446">
        <v>0</v>
      </c>
      <c r="G5" s="447">
        <v>0</v>
      </c>
      <c r="H5" s="452">
        <v>0</v>
      </c>
      <c r="I5" s="446">
        <v>0</v>
      </c>
      <c r="J5" s="447">
        <v>0</v>
      </c>
      <c r="K5" s="452">
        <v>0</v>
      </c>
      <c r="L5" s="446">
        <v>0</v>
      </c>
      <c r="M5" s="447">
        <v>0</v>
      </c>
      <c r="N5" s="452">
        <v>0</v>
      </c>
      <c r="O5" s="238"/>
      <c r="P5" s="238"/>
      <c r="Q5" s="238"/>
      <c r="R5" s="238"/>
      <c r="S5" s="238"/>
      <c r="T5" s="238"/>
      <c r="U5" s="238"/>
      <c r="V5" s="238"/>
      <c r="W5" s="238"/>
    </row>
    <row r="6" spans="1:23" x14ac:dyDescent="0.25">
      <c r="A6" s="449">
        <v>2</v>
      </c>
      <c r="B6" s="414" t="s">
        <v>323</v>
      </c>
      <c r="C6" s="449" t="s">
        <v>348</v>
      </c>
      <c r="D6" s="464" t="s">
        <v>348</v>
      </c>
      <c r="E6" s="465" t="s">
        <v>348</v>
      </c>
      <c r="F6" s="449" t="s">
        <v>348</v>
      </c>
      <c r="G6" s="464" t="s">
        <v>348</v>
      </c>
      <c r="H6" s="465" t="s">
        <v>348</v>
      </c>
      <c r="I6" s="449" t="s">
        <v>348</v>
      </c>
      <c r="J6" s="464">
        <v>0</v>
      </c>
      <c r="K6" s="465" t="s">
        <v>348</v>
      </c>
      <c r="L6" s="449" t="s">
        <v>348</v>
      </c>
      <c r="M6" s="464" t="s">
        <v>348</v>
      </c>
      <c r="N6" s="465" t="s">
        <v>348</v>
      </c>
      <c r="O6" s="238"/>
      <c r="P6" s="238"/>
      <c r="Q6" s="238"/>
      <c r="R6" s="238"/>
      <c r="S6" s="238"/>
      <c r="T6" s="238"/>
      <c r="U6" s="238"/>
      <c r="V6" s="238"/>
      <c r="W6" s="238"/>
    </row>
    <row r="7" spans="1:23" x14ac:dyDescent="0.25">
      <c r="A7" s="443">
        <v>3</v>
      </c>
      <c r="B7" s="412" t="s">
        <v>324</v>
      </c>
      <c r="C7" s="443" t="s">
        <v>348</v>
      </c>
      <c r="D7" s="466" t="s">
        <v>348</v>
      </c>
      <c r="E7" s="467" t="s">
        <v>348</v>
      </c>
      <c r="F7" s="443" t="s">
        <v>348</v>
      </c>
      <c r="G7" s="466" t="s">
        <v>348</v>
      </c>
      <c r="H7" s="467" t="s">
        <v>348</v>
      </c>
      <c r="I7" s="443" t="s">
        <v>348</v>
      </c>
      <c r="J7" s="466" t="s">
        <v>348</v>
      </c>
      <c r="K7" s="467" t="s">
        <v>348</v>
      </c>
      <c r="L7" s="443" t="s">
        <v>348</v>
      </c>
      <c r="M7" s="466" t="s">
        <v>348</v>
      </c>
      <c r="N7" s="467" t="s">
        <v>348</v>
      </c>
      <c r="O7" s="238"/>
      <c r="P7" s="238"/>
      <c r="Q7" s="238"/>
      <c r="R7" s="238"/>
      <c r="S7" s="238"/>
      <c r="T7" s="238"/>
      <c r="U7" s="238"/>
      <c r="V7" s="238"/>
      <c r="W7" s="238"/>
    </row>
    <row r="8" spans="1:23" x14ac:dyDescent="0.25">
      <c r="A8" s="449">
        <v>4</v>
      </c>
      <c r="B8" s="414" t="s">
        <v>325</v>
      </c>
      <c r="C8" s="450">
        <v>0.01</v>
      </c>
      <c r="D8" s="423">
        <v>0.01</v>
      </c>
      <c r="E8" s="451">
        <v>0.01</v>
      </c>
      <c r="F8" s="450">
        <v>1.3085072738772928E-2</v>
      </c>
      <c r="G8" s="423">
        <v>7.3159784560143624E-3</v>
      </c>
      <c r="H8" s="451">
        <v>1.0383386581469648E-2</v>
      </c>
      <c r="I8" s="450">
        <v>1.4714923966061401E-2</v>
      </c>
      <c r="J8" s="423">
        <v>6.7774877501488298E-3</v>
      </c>
      <c r="K8" s="451">
        <v>1.0965955790111174E-2</v>
      </c>
      <c r="L8" s="450">
        <v>1.4542591978786875E-2</v>
      </c>
      <c r="M8" s="423">
        <v>7.8560803272592038E-3</v>
      </c>
      <c r="N8" s="451">
        <v>1.1391517700665965E-2</v>
      </c>
      <c r="O8" s="238"/>
      <c r="P8" s="238"/>
      <c r="Q8" s="238"/>
      <c r="R8" s="238"/>
      <c r="S8" s="238"/>
      <c r="T8" s="238"/>
      <c r="U8" s="238"/>
      <c r="V8" s="238"/>
      <c r="W8" s="238"/>
    </row>
    <row r="9" spans="1:23" x14ac:dyDescent="0.25">
      <c r="A9" s="443">
        <v>5</v>
      </c>
      <c r="B9" s="412" t="s">
        <v>326</v>
      </c>
      <c r="C9" s="444">
        <v>0.01</v>
      </c>
      <c r="D9" s="445">
        <v>0.01</v>
      </c>
      <c r="E9" s="452">
        <v>0.01</v>
      </c>
      <c r="F9" s="444">
        <v>1.3954775458570524E-2</v>
      </c>
      <c r="G9" s="445">
        <v>9.6947935368043095E-3</v>
      </c>
      <c r="H9" s="452">
        <v>1.1959811669749453E-2</v>
      </c>
      <c r="I9" s="444">
        <v>1.4591958027626348E-2</v>
      </c>
      <c r="J9" s="445">
        <v>9.4793240829784305E-3</v>
      </c>
      <c r="K9" s="452">
        <v>1.217718562097158E-2</v>
      </c>
      <c r="L9" s="444">
        <v>1.5951276102088168E-2</v>
      </c>
      <c r="M9" s="445">
        <v>1.2504648568240982E-2</v>
      </c>
      <c r="N9" s="452">
        <v>1.4327024185068349E-2</v>
      </c>
      <c r="O9" s="238"/>
      <c r="P9" s="238"/>
      <c r="Q9" s="238"/>
      <c r="R9" s="238"/>
      <c r="S9" s="238"/>
      <c r="T9" s="238"/>
      <c r="U9" s="238"/>
      <c r="V9" s="238"/>
      <c r="W9" s="238"/>
    </row>
    <row r="10" spans="1:23" x14ac:dyDescent="0.25">
      <c r="A10" s="449">
        <v>6</v>
      </c>
      <c r="B10" s="414" t="s">
        <v>327</v>
      </c>
      <c r="C10" s="450">
        <v>0</v>
      </c>
      <c r="D10" s="464" t="s">
        <v>348</v>
      </c>
      <c r="E10" s="465" t="s">
        <v>348</v>
      </c>
      <c r="F10" s="450" t="s">
        <v>348</v>
      </c>
      <c r="G10" s="464" t="s">
        <v>348</v>
      </c>
      <c r="H10" s="465" t="s">
        <v>348</v>
      </c>
      <c r="I10" s="450">
        <v>0</v>
      </c>
      <c r="J10" s="464" t="s">
        <v>348</v>
      </c>
      <c r="K10" s="465" t="s">
        <v>348</v>
      </c>
      <c r="L10" s="450" t="s">
        <v>348</v>
      </c>
      <c r="M10" s="464">
        <v>0</v>
      </c>
      <c r="N10" s="465" t="s">
        <v>348</v>
      </c>
      <c r="O10" s="238"/>
      <c r="P10" s="238"/>
      <c r="Q10" s="238"/>
      <c r="R10" s="238"/>
      <c r="S10" s="238"/>
      <c r="T10" s="238"/>
      <c r="U10" s="238"/>
      <c r="V10" s="238"/>
      <c r="W10" s="238"/>
    </row>
    <row r="11" spans="1:23" x14ac:dyDescent="0.25">
      <c r="A11" s="443">
        <v>7</v>
      </c>
      <c r="B11" s="412" t="s">
        <v>328</v>
      </c>
      <c r="C11" s="443" t="s">
        <v>348</v>
      </c>
      <c r="D11" s="466" t="s">
        <v>348</v>
      </c>
      <c r="E11" s="467" t="s">
        <v>348</v>
      </c>
      <c r="F11" s="443" t="s">
        <v>348</v>
      </c>
      <c r="G11" s="466" t="s">
        <v>348</v>
      </c>
      <c r="H11" s="467" t="s">
        <v>348</v>
      </c>
      <c r="I11" s="443" t="s">
        <v>348</v>
      </c>
      <c r="J11" s="466" t="s">
        <v>348</v>
      </c>
      <c r="K11" s="467" t="s">
        <v>348</v>
      </c>
      <c r="L11" s="443" t="s">
        <v>348</v>
      </c>
      <c r="M11" s="466" t="s">
        <v>348</v>
      </c>
      <c r="N11" s="467" t="s">
        <v>348</v>
      </c>
      <c r="O11" s="238"/>
      <c r="P11" s="238"/>
      <c r="Q11" s="238"/>
      <c r="R11" s="238"/>
      <c r="S11" s="238"/>
      <c r="T11" s="238"/>
      <c r="U11" s="238"/>
      <c r="V11" s="238"/>
      <c r="W11" s="238"/>
    </row>
    <row r="12" spans="1:23" x14ac:dyDescent="0.25">
      <c r="A12" s="449">
        <v>8</v>
      </c>
      <c r="B12" s="414" t="s">
        <v>329</v>
      </c>
      <c r="C12" s="449" t="s">
        <v>348</v>
      </c>
      <c r="D12" s="464" t="s">
        <v>348</v>
      </c>
      <c r="E12" s="465" t="s">
        <v>348</v>
      </c>
      <c r="F12" s="449" t="s">
        <v>348</v>
      </c>
      <c r="G12" s="464" t="s">
        <v>348</v>
      </c>
      <c r="H12" s="465" t="s">
        <v>348</v>
      </c>
      <c r="I12" s="449" t="s">
        <v>348</v>
      </c>
      <c r="J12" s="464" t="s">
        <v>348</v>
      </c>
      <c r="K12" s="465" t="s">
        <v>348</v>
      </c>
      <c r="L12" s="449" t="s">
        <v>348</v>
      </c>
      <c r="M12" s="464" t="s">
        <v>348</v>
      </c>
      <c r="N12" s="465" t="s">
        <v>348</v>
      </c>
      <c r="O12" s="238"/>
      <c r="P12" s="238"/>
      <c r="Q12" s="238"/>
      <c r="R12" s="238"/>
      <c r="S12" s="238"/>
      <c r="T12" s="238"/>
      <c r="U12" s="238"/>
      <c r="V12" s="238"/>
      <c r="W12" s="238"/>
    </row>
    <row r="13" spans="1:23" x14ac:dyDescent="0.25">
      <c r="A13" s="443">
        <v>9</v>
      </c>
      <c r="B13" s="412" t="s">
        <v>330</v>
      </c>
      <c r="C13" s="443" t="s">
        <v>348</v>
      </c>
      <c r="D13" s="466" t="s">
        <v>348</v>
      </c>
      <c r="E13" s="467" t="s">
        <v>348</v>
      </c>
      <c r="F13" s="443" t="s">
        <v>348</v>
      </c>
      <c r="G13" s="466" t="s">
        <v>348</v>
      </c>
      <c r="H13" s="467" t="s">
        <v>348</v>
      </c>
      <c r="I13" s="443" t="s">
        <v>348</v>
      </c>
      <c r="J13" s="466" t="s">
        <v>348</v>
      </c>
      <c r="K13" s="467" t="s">
        <v>348</v>
      </c>
      <c r="L13" s="443" t="s">
        <v>348</v>
      </c>
      <c r="M13" s="466" t="s">
        <v>348</v>
      </c>
      <c r="N13" s="467" t="s">
        <v>348</v>
      </c>
      <c r="O13" s="238"/>
      <c r="P13" s="238"/>
      <c r="Q13" s="238"/>
      <c r="R13" s="238"/>
      <c r="S13" s="238"/>
      <c r="T13" s="238"/>
      <c r="U13" s="238"/>
      <c r="V13" s="238"/>
      <c r="W13" s="238"/>
    </row>
    <row r="14" spans="1:23" x14ac:dyDescent="0.25">
      <c r="A14" s="449">
        <v>10</v>
      </c>
      <c r="B14" s="414" t="s">
        <v>331</v>
      </c>
      <c r="C14" s="450">
        <v>0.02</v>
      </c>
      <c r="D14" s="423">
        <v>0.01</v>
      </c>
      <c r="E14" s="451">
        <v>0.01</v>
      </c>
      <c r="F14" s="450">
        <v>1.8224225173940543E-2</v>
      </c>
      <c r="G14" s="423">
        <v>1.1310592459605027E-2</v>
      </c>
      <c r="H14" s="451">
        <v>1.4986547839246678E-2</v>
      </c>
      <c r="I14" s="450">
        <v>1.8977743165143255E-2</v>
      </c>
      <c r="J14" s="423">
        <v>1.2272748088107341E-2</v>
      </c>
      <c r="K14" s="451">
        <v>1.5810875113552798E-2</v>
      </c>
      <c r="L14" s="450">
        <v>2.0508783559827642E-2</v>
      </c>
      <c r="M14" s="423">
        <v>1.2504648568240982E-2</v>
      </c>
      <c r="N14" s="451">
        <v>1.6736768314055381E-2</v>
      </c>
      <c r="O14" s="238"/>
      <c r="P14" s="238"/>
      <c r="Q14" s="238"/>
      <c r="R14" s="238"/>
      <c r="S14" s="238"/>
      <c r="T14" s="238"/>
      <c r="U14" s="238"/>
      <c r="V14" s="238"/>
      <c r="W14" s="238"/>
    </row>
    <row r="15" spans="1:23" x14ac:dyDescent="0.25">
      <c r="A15" s="443">
        <v>11</v>
      </c>
      <c r="B15" s="412" t="s">
        <v>332</v>
      </c>
      <c r="C15" s="443" t="s">
        <v>348</v>
      </c>
      <c r="D15" s="466" t="s">
        <v>348</v>
      </c>
      <c r="E15" s="467" t="s">
        <v>348</v>
      </c>
      <c r="F15" s="443" t="s">
        <v>348</v>
      </c>
      <c r="G15" s="466" t="s">
        <v>348</v>
      </c>
      <c r="H15" s="467" t="s">
        <v>348</v>
      </c>
      <c r="I15" s="443" t="s">
        <v>348</v>
      </c>
      <c r="J15" s="466" t="s">
        <v>348</v>
      </c>
      <c r="K15" s="467" t="s">
        <v>348</v>
      </c>
      <c r="L15" s="443" t="s">
        <v>348</v>
      </c>
      <c r="M15" s="466" t="s">
        <v>348</v>
      </c>
      <c r="N15" s="467" t="s">
        <v>348</v>
      </c>
      <c r="O15" s="238"/>
      <c r="P15" s="238"/>
      <c r="Q15" s="238"/>
      <c r="R15" s="238"/>
      <c r="S15" s="238"/>
      <c r="T15" s="238"/>
      <c r="U15" s="238"/>
      <c r="V15" s="238"/>
      <c r="W15" s="238"/>
    </row>
    <row r="16" spans="1:23" x14ac:dyDescent="0.25">
      <c r="A16" s="449">
        <v>12</v>
      </c>
      <c r="B16" s="414" t="s">
        <v>333</v>
      </c>
      <c r="C16" s="450">
        <v>0.01</v>
      </c>
      <c r="D16" s="423">
        <v>0.01</v>
      </c>
      <c r="E16" s="451">
        <v>0.01</v>
      </c>
      <c r="F16" s="450">
        <v>1.4943074003795066E-2</v>
      </c>
      <c r="G16" s="423">
        <v>1.2791741472172352E-2</v>
      </c>
      <c r="H16" s="451">
        <v>1.3935597780393476E-2</v>
      </c>
      <c r="I16" s="450">
        <v>1.397712833545108E-2</v>
      </c>
      <c r="J16" s="423">
        <v>1.1494252873563218E-2</v>
      </c>
      <c r="K16" s="451">
        <v>1.2804429640524289E-2</v>
      </c>
      <c r="L16" s="450">
        <v>1.7815710971163409E-2</v>
      </c>
      <c r="M16" s="423">
        <v>1.4038676087764969E-2</v>
      </c>
      <c r="N16" s="451">
        <v>1.6035751840168245E-2</v>
      </c>
      <c r="O16" s="238"/>
      <c r="P16" s="238"/>
      <c r="Q16" s="238"/>
      <c r="R16" s="238"/>
      <c r="S16" s="238"/>
      <c r="T16" s="238"/>
      <c r="U16" s="238"/>
      <c r="V16" s="238"/>
      <c r="W16" s="238"/>
    </row>
    <row r="17" spans="1:23" x14ac:dyDescent="0.25">
      <c r="A17" s="443">
        <v>13</v>
      </c>
      <c r="B17" s="412" t="s">
        <v>334</v>
      </c>
      <c r="C17" s="443" t="s">
        <v>348</v>
      </c>
      <c r="D17" s="466" t="s">
        <v>348</v>
      </c>
      <c r="E17" s="467" t="s">
        <v>348</v>
      </c>
      <c r="F17" s="443" t="s">
        <v>348</v>
      </c>
      <c r="G17" s="466" t="s">
        <v>348</v>
      </c>
      <c r="H17" s="467" t="s">
        <v>348</v>
      </c>
      <c r="I17" s="443" t="s">
        <v>348</v>
      </c>
      <c r="J17" s="466" t="s">
        <v>348</v>
      </c>
      <c r="K17" s="467" t="s">
        <v>348</v>
      </c>
      <c r="L17" s="443" t="s">
        <v>348</v>
      </c>
      <c r="M17" s="466" t="s">
        <v>348</v>
      </c>
      <c r="N17" s="467" t="s">
        <v>348</v>
      </c>
      <c r="O17" s="238"/>
      <c r="P17" s="238"/>
      <c r="Q17" s="238"/>
      <c r="R17" s="238"/>
      <c r="S17" s="238"/>
      <c r="T17" s="238"/>
      <c r="U17" s="238"/>
      <c r="V17" s="238"/>
      <c r="W17" s="238"/>
    </row>
    <row r="18" spans="1:23" x14ac:dyDescent="0.25">
      <c r="A18" s="449">
        <v>14</v>
      </c>
      <c r="B18" s="414" t="s">
        <v>335</v>
      </c>
      <c r="C18" s="449" t="s">
        <v>348</v>
      </c>
      <c r="D18" s="464" t="s">
        <v>348</v>
      </c>
      <c r="E18" s="465" t="s">
        <v>348</v>
      </c>
      <c r="F18" s="449" t="s">
        <v>348</v>
      </c>
      <c r="G18" s="464" t="s">
        <v>348</v>
      </c>
      <c r="H18" s="465" t="s">
        <v>348</v>
      </c>
      <c r="I18" s="449" t="s">
        <v>348</v>
      </c>
      <c r="J18" s="464" t="s">
        <v>348</v>
      </c>
      <c r="K18" s="465" t="s">
        <v>348</v>
      </c>
      <c r="L18" s="449" t="s">
        <v>348</v>
      </c>
      <c r="M18" s="464" t="s">
        <v>348</v>
      </c>
      <c r="N18" s="465" t="s">
        <v>348</v>
      </c>
      <c r="O18" s="238"/>
      <c r="P18" s="238"/>
      <c r="Q18" s="238"/>
      <c r="R18" s="238"/>
      <c r="S18" s="238"/>
      <c r="T18" s="238"/>
      <c r="U18" s="238"/>
      <c r="V18" s="238"/>
      <c r="W18" s="238"/>
    </row>
    <row r="19" spans="1:23" x14ac:dyDescent="0.25">
      <c r="A19" s="443">
        <v>15</v>
      </c>
      <c r="B19" s="412" t="s">
        <v>336</v>
      </c>
      <c r="C19" s="443" t="s">
        <v>348</v>
      </c>
      <c r="D19" s="466" t="s">
        <v>348</v>
      </c>
      <c r="E19" s="467" t="s">
        <v>348</v>
      </c>
      <c r="F19" s="443" t="s">
        <v>348</v>
      </c>
      <c r="G19" s="466" t="s">
        <v>348</v>
      </c>
      <c r="H19" s="467" t="s">
        <v>348</v>
      </c>
      <c r="I19" s="443" t="s">
        <v>348</v>
      </c>
      <c r="J19" s="466" t="s">
        <v>348</v>
      </c>
      <c r="K19" s="467" t="s">
        <v>348</v>
      </c>
      <c r="L19" s="443" t="s">
        <v>348</v>
      </c>
      <c r="M19" s="466" t="s">
        <v>348</v>
      </c>
      <c r="N19" s="467" t="s">
        <v>348</v>
      </c>
      <c r="O19" s="238"/>
      <c r="P19" s="238"/>
      <c r="Q19" s="238"/>
      <c r="R19" s="238"/>
      <c r="S19" s="238"/>
      <c r="T19" s="238"/>
      <c r="U19" s="238"/>
      <c r="V19" s="238"/>
      <c r="W19" s="238"/>
    </row>
    <row r="20" spans="1:23" x14ac:dyDescent="0.25">
      <c r="A20" s="449">
        <v>16</v>
      </c>
      <c r="B20" s="414" t="s">
        <v>337</v>
      </c>
      <c r="C20" s="450">
        <v>0.04</v>
      </c>
      <c r="D20" s="423">
        <v>0.03</v>
      </c>
      <c r="E20" s="451">
        <v>0.03</v>
      </c>
      <c r="F20" s="450">
        <v>3.8306451612903226E-2</v>
      </c>
      <c r="G20" s="423">
        <v>2.9937163375224417E-2</v>
      </c>
      <c r="H20" s="451">
        <v>3.4387085925676811E-2</v>
      </c>
      <c r="I20" s="450">
        <v>3.6438906422920851E-2</v>
      </c>
      <c r="J20" s="423">
        <v>2.8483766085084947E-2</v>
      </c>
      <c r="K20" s="451">
        <v>3.2681576329108446E-2</v>
      </c>
      <c r="L20" s="450">
        <v>3.6957242293669208E-2</v>
      </c>
      <c r="M20" s="423">
        <v>3.0076236519152102E-2</v>
      </c>
      <c r="N20" s="451">
        <v>3.3714511041009462E-2</v>
      </c>
      <c r="O20" s="238"/>
      <c r="P20" s="238"/>
      <c r="Q20" s="238"/>
      <c r="R20" s="238"/>
      <c r="S20" s="238"/>
      <c r="T20" s="238"/>
      <c r="U20" s="238"/>
      <c r="V20" s="238"/>
      <c r="W20" s="238"/>
    </row>
    <row r="21" spans="1:23" x14ac:dyDescent="0.25">
      <c r="A21" s="443">
        <v>17</v>
      </c>
      <c r="B21" s="412" t="s">
        <v>338</v>
      </c>
      <c r="C21" s="444">
        <v>0.01</v>
      </c>
      <c r="D21" s="445">
        <v>0.01</v>
      </c>
      <c r="E21" s="452">
        <v>0.01</v>
      </c>
      <c r="F21" s="444">
        <v>1.1345667299177735E-2</v>
      </c>
      <c r="G21" s="445">
        <v>7.5403949730700175E-3</v>
      </c>
      <c r="H21" s="452">
        <v>9.5636455355641494E-3</v>
      </c>
      <c r="I21" s="444">
        <v>1.1927696028200188E-2</v>
      </c>
      <c r="J21" s="445">
        <v>9.0213857214818879E-3</v>
      </c>
      <c r="K21" s="452">
        <v>1.0555002811783535E-2</v>
      </c>
      <c r="L21" s="444">
        <v>1.1352336758369242E-2</v>
      </c>
      <c r="M21" s="445">
        <v>8.4603941985868358E-3</v>
      </c>
      <c r="N21" s="452">
        <v>9.9894847528916933E-3</v>
      </c>
      <c r="O21" s="238"/>
      <c r="P21" s="238"/>
      <c r="Q21" s="238"/>
      <c r="R21" s="238"/>
      <c r="S21" s="238"/>
      <c r="T21" s="238"/>
      <c r="U21" s="238"/>
      <c r="V21" s="238"/>
      <c r="W21" s="238"/>
    </row>
    <row r="22" spans="1:23" x14ac:dyDescent="0.25">
      <c r="A22" s="449">
        <v>18</v>
      </c>
      <c r="B22" s="414" t="s">
        <v>339</v>
      </c>
      <c r="C22" s="449" t="s">
        <v>348</v>
      </c>
      <c r="D22" s="464" t="s">
        <v>348</v>
      </c>
      <c r="E22" s="465" t="s">
        <v>348</v>
      </c>
      <c r="F22" s="449" t="s">
        <v>348</v>
      </c>
      <c r="G22" s="464" t="s">
        <v>348</v>
      </c>
      <c r="H22" s="465" t="s">
        <v>348</v>
      </c>
      <c r="I22" s="449" t="s">
        <v>348</v>
      </c>
      <c r="J22" s="464" t="s">
        <v>348</v>
      </c>
      <c r="K22" s="465" t="s">
        <v>348</v>
      </c>
      <c r="L22" s="449" t="s">
        <v>348</v>
      </c>
      <c r="M22" s="464" t="s">
        <v>348</v>
      </c>
      <c r="N22" s="465" t="s">
        <v>348</v>
      </c>
      <c r="O22" s="238"/>
      <c r="P22" s="238"/>
      <c r="Q22" s="238"/>
      <c r="R22" s="238"/>
      <c r="S22" s="238"/>
      <c r="T22" s="238"/>
      <c r="U22" s="238"/>
      <c r="V22" s="238"/>
      <c r="W22" s="238"/>
    </row>
    <row r="23" spans="1:23" x14ac:dyDescent="0.25">
      <c r="A23" s="443">
        <v>19</v>
      </c>
      <c r="B23" s="412" t="s">
        <v>340</v>
      </c>
      <c r="C23" s="444">
        <v>0.01</v>
      </c>
      <c r="D23" s="445">
        <v>0.01</v>
      </c>
      <c r="E23" s="452">
        <v>0.01</v>
      </c>
      <c r="F23" s="444">
        <v>1.122707147375079E-2</v>
      </c>
      <c r="G23" s="445">
        <v>7.2710951526032313E-3</v>
      </c>
      <c r="H23" s="452">
        <v>9.3744745249705729E-3</v>
      </c>
      <c r="I23" s="444">
        <v>1.188670738205517E-2</v>
      </c>
      <c r="J23" s="445">
        <v>7.3270137839446811E-3</v>
      </c>
      <c r="K23" s="452">
        <v>9.73309685512826E-3</v>
      </c>
      <c r="L23" s="444">
        <v>1.2678157109711635E-2</v>
      </c>
      <c r="M23" s="445">
        <v>8.7857939754555602E-3</v>
      </c>
      <c r="N23" s="452">
        <v>1.0843848580441641E-2</v>
      </c>
      <c r="O23" s="238"/>
      <c r="P23" s="238"/>
      <c r="Q23" s="238"/>
      <c r="R23" s="238"/>
      <c r="S23" s="238"/>
      <c r="T23" s="238"/>
      <c r="U23" s="238"/>
      <c r="V23" s="238"/>
      <c r="W23" s="238"/>
    </row>
    <row r="24" spans="1:23" x14ac:dyDescent="0.25">
      <c r="A24" s="449">
        <v>20</v>
      </c>
      <c r="B24" s="414" t="s">
        <v>341</v>
      </c>
      <c r="C24" s="449" t="s">
        <v>348</v>
      </c>
      <c r="D24" s="464" t="s">
        <v>348</v>
      </c>
      <c r="E24" s="465" t="s">
        <v>348</v>
      </c>
      <c r="F24" s="449" t="s">
        <v>348</v>
      </c>
      <c r="G24" s="464" t="s">
        <v>348</v>
      </c>
      <c r="H24" s="465" t="s">
        <v>348</v>
      </c>
      <c r="I24" s="449" t="s">
        <v>348</v>
      </c>
      <c r="J24" s="464" t="s">
        <v>348</v>
      </c>
      <c r="K24" s="465" t="s">
        <v>348</v>
      </c>
      <c r="L24" s="449" t="s">
        <v>348</v>
      </c>
      <c r="M24" s="464" t="s">
        <v>348</v>
      </c>
      <c r="N24" s="465" t="s">
        <v>348</v>
      </c>
      <c r="O24" s="238"/>
      <c r="P24" s="238"/>
      <c r="Q24" s="238"/>
      <c r="R24" s="238"/>
      <c r="S24" s="238"/>
      <c r="T24" s="238"/>
      <c r="U24" s="238"/>
      <c r="V24" s="238"/>
      <c r="W24" s="238"/>
    </row>
    <row r="25" spans="1:23" x14ac:dyDescent="0.25">
      <c r="A25" s="443">
        <v>21</v>
      </c>
      <c r="B25" s="412" t="s">
        <v>342</v>
      </c>
      <c r="C25" s="443" t="s">
        <v>348</v>
      </c>
      <c r="D25" s="466" t="s">
        <v>348</v>
      </c>
      <c r="E25" s="467" t="s">
        <v>348</v>
      </c>
      <c r="F25" s="443" t="s">
        <v>348</v>
      </c>
      <c r="G25" s="466" t="s">
        <v>348</v>
      </c>
      <c r="H25" s="467" t="s">
        <v>348</v>
      </c>
      <c r="I25" s="443" t="s">
        <v>348</v>
      </c>
      <c r="J25" s="466" t="s">
        <v>348</v>
      </c>
      <c r="K25" s="467" t="s">
        <v>348</v>
      </c>
      <c r="L25" s="443" t="s">
        <v>348</v>
      </c>
      <c r="M25" s="466">
        <v>0</v>
      </c>
      <c r="N25" s="467" t="s">
        <v>348</v>
      </c>
      <c r="O25" s="238"/>
      <c r="P25" s="238"/>
      <c r="Q25" s="238"/>
      <c r="R25" s="238"/>
      <c r="S25" s="238"/>
      <c r="T25" s="238"/>
      <c r="U25" s="238"/>
      <c r="V25" s="238"/>
      <c r="W25" s="238"/>
    </row>
    <row r="26" spans="1:23" x14ac:dyDescent="0.25">
      <c r="A26" s="449">
        <v>22</v>
      </c>
      <c r="B26" s="414" t="s">
        <v>343</v>
      </c>
      <c r="C26" s="449" t="s">
        <v>348</v>
      </c>
      <c r="D26" s="464" t="s">
        <v>348</v>
      </c>
      <c r="E26" s="465" t="s">
        <v>348</v>
      </c>
      <c r="F26" s="449" t="s">
        <v>348</v>
      </c>
      <c r="G26" s="464" t="s">
        <v>348</v>
      </c>
      <c r="H26" s="465" t="s">
        <v>348</v>
      </c>
      <c r="I26" s="449" t="s">
        <v>348</v>
      </c>
      <c r="J26" s="464" t="s">
        <v>348</v>
      </c>
      <c r="K26" s="465" t="s">
        <v>348</v>
      </c>
      <c r="L26" s="449" t="s">
        <v>348</v>
      </c>
      <c r="M26" s="464" t="s">
        <v>348</v>
      </c>
      <c r="N26" s="465" t="s">
        <v>348</v>
      </c>
      <c r="O26" s="238"/>
      <c r="P26" s="238"/>
      <c r="Q26" s="238"/>
      <c r="R26" s="238"/>
      <c r="S26" s="238"/>
      <c r="T26" s="238"/>
      <c r="U26" s="238"/>
      <c r="V26" s="238"/>
      <c r="W26" s="238"/>
    </row>
    <row r="27" spans="1:23" ht="15.75" thickBot="1" x14ac:dyDescent="0.3">
      <c r="A27" s="460" t="s">
        <v>345</v>
      </c>
      <c r="B27" s="461" t="s">
        <v>346</v>
      </c>
      <c r="C27" s="468">
        <v>0</v>
      </c>
      <c r="D27" s="469">
        <v>0</v>
      </c>
      <c r="E27" s="470">
        <v>0</v>
      </c>
      <c r="F27" s="468">
        <v>0</v>
      </c>
      <c r="G27" s="469">
        <v>0</v>
      </c>
      <c r="H27" s="470">
        <v>0</v>
      </c>
      <c r="I27" s="468">
        <v>0</v>
      </c>
      <c r="J27" s="469">
        <v>0</v>
      </c>
      <c r="K27" s="470">
        <v>0</v>
      </c>
      <c r="L27" s="468">
        <v>0</v>
      </c>
      <c r="M27" s="469">
        <v>0</v>
      </c>
      <c r="N27" s="470">
        <v>0</v>
      </c>
      <c r="O27" s="238"/>
      <c r="P27" s="238"/>
      <c r="Q27" s="238"/>
      <c r="R27" s="238"/>
      <c r="S27" s="238"/>
      <c r="T27" s="238"/>
      <c r="U27" s="238"/>
      <c r="V27" s="238"/>
      <c r="W27" s="238"/>
    </row>
    <row r="30" spans="1:23" x14ac:dyDescent="0.25">
      <c r="A30" s="9" t="s">
        <v>88</v>
      </c>
    </row>
    <row r="32" spans="1:23" x14ac:dyDescent="0.25">
      <c r="A32" s="1" t="s">
        <v>347</v>
      </c>
    </row>
    <row r="33" spans="1:14" ht="15.75" thickBot="1" x14ac:dyDescent="0.3">
      <c r="A33" s="1"/>
    </row>
    <row r="34" spans="1:14" ht="15.75" thickBot="1" x14ac:dyDescent="0.3">
      <c r="A34" s="661" t="s">
        <v>321</v>
      </c>
      <c r="B34" s="662"/>
      <c r="C34" s="665">
        <v>2016</v>
      </c>
      <c r="D34" s="666"/>
      <c r="E34" s="667"/>
      <c r="F34" s="665">
        <v>2017</v>
      </c>
      <c r="G34" s="666"/>
      <c r="H34" s="667"/>
      <c r="I34" s="665">
        <v>2018</v>
      </c>
      <c r="J34" s="666"/>
      <c r="K34" s="667"/>
      <c r="L34" s="665">
        <v>2019</v>
      </c>
      <c r="M34" s="666"/>
      <c r="N34" s="667"/>
    </row>
    <row r="35" spans="1:14" ht="15.75" thickBot="1" x14ac:dyDescent="0.3">
      <c r="A35" s="663"/>
      <c r="B35" s="664"/>
      <c r="C35" s="458" t="s">
        <v>108</v>
      </c>
      <c r="D35" s="458" t="s">
        <v>109</v>
      </c>
      <c r="E35" s="459" t="s">
        <v>16</v>
      </c>
      <c r="F35" s="458" t="s">
        <v>108</v>
      </c>
      <c r="G35" s="458" t="s">
        <v>109</v>
      </c>
      <c r="H35" s="459" t="s">
        <v>16</v>
      </c>
      <c r="I35" s="458" t="s">
        <v>108</v>
      </c>
      <c r="J35" s="458" t="s">
        <v>109</v>
      </c>
      <c r="K35" s="459" t="s">
        <v>16</v>
      </c>
      <c r="L35" s="458" t="s">
        <v>108</v>
      </c>
      <c r="M35" s="458" t="s">
        <v>109</v>
      </c>
      <c r="N35" s="459" t="s">
        <v>16</v>
      </c>
    </row>
    <row r="36" spans="1:14" x14ac:dyDescent="0.25">
      <c r="A36" s="443">
        <v>1</v>
      </c>
      <c r="B36" s="412" t="s">
        <v>322</v>
      </c>
      <c r="C36" s="446">
        <v>0</v>
      </c>
      <c r="D36" s="447">
        <v>0</v>
      </c>
      <c r="E36" s="452">
        <v>0</v>
      </c>
      <c r="F36" s="446">
        <f>T94</f>
        <v>0</v>
      </c>
      <c r="G36" s="447">
        <f>T152</f>
        <v>0</v>
      </c>
      <c r="H36" s="452">
        <f>T210</f>
        <v>0</v>
      </c>
      <c r="I36" s="446">
        <f>AD94</f>
        <v>0</v>
      </c>
      <c r="J36" s="447">
        <f>AD152</f>
        <v>0</v>
      </c>
      <c r="K36" s="452">
        <f>AD210</f>
        <v>0</v>
      </c>
      <c r="L36" s="446">
        <f>AN94</f>
        <v>0</v>
      </c>
      <c r="M36" s="447">
        <f>AN152</f>
        <v>0</v>
      </c>
      <c r="N36" s="452">
        <f>AN210</f>
        <v>0</v>
      </c>
    </row>
    <row r="37" spans="1:14" x14ac:dyDescent="0.25">
      <c r="A37" s="449">
        <v>2</v>
      </c>
      <c r="B37" s="414" t="s">
        <v>323</v>
      </c>
      <c r="C37" s="449" t="s">
        <v>348</v>
      </c>
      <c r="D37" s="464" t="s">
        <v>348</v>
      </c>
      <c r="E37" s="465" t="s">
        <v>348</v>
      </c>
      <c r="F37" s="449">
        <f t="shared" ref="F37:F57" si="0">T95</f>
        <v>0</v>
      </c>
      <c r="G37" s="464">
        <f t="shared" ref="G37:G57" si="1">T153</f>
        <v>0</v>
      </c>
      <c r="H37" s="465">
        <f t="shared" ref="H37:H57" si="2">T211</f>
        <v>0</v>
      </c>
      <c r="I37" s="449">
        <f t="shared" ref="I37:I57" si="3">AD95</f>
        <v>0</v>
      </c>
      <c r="J37" s="464">
        <f t="shared" ref="J37:J57" si="4">AD153</f>
        <v>0</v>
      </c>
      <c r="K37" s="465">
        <f t="shared" ref="K37:K57" si="5">AD211</f>
        <v>0</v>
      </c>
      <c r="L37" s="449">
        <f t="shared" ref="L37:L57" si="6">AN95</f>
        <v>0</v>
      </c>
      <c r="M37" s="464">
        <f t="shared" ref="M37:M57" si="7">AN153</f>
        <v>0</v>
      </c>
      <c r="N37" s="465">
        <f t="shared" ref="N37:N57" si="8">AN211</f>
        <v>0</v>
      </c>
    </row>
    <row r="38" spans="1:14" x14ac:dyDescent="0.25">
      <c r="A38" s="443">
        <v>3</v>
      </c>
      <c r="B38" s="412" t="s">
        <v>324</v>
      </c>
      <c r="C38" s="443" t="s">
        <v>348</v>
      </c>
      <c r="D38" s="466" t="s">
        <v>348</v>
      </c>
      <c r="E38" s="467" t="s">
        <v>348</v>
      </c>
      <c r="F38" s="443">
        <f t="shared" si="0"/>
        <v>0</v>
      </c>
      <c r="G38" s="466">
        <f t="shared" si="1"/>
        <v>0</v>
      </c>
      <c r="H38" s="467">
        <f t="shared" si="2"/>
        <v>0</v>
      </c>
      <c r="I38" s="443">
        <f t="shared" si="3"/>
        <v>0</v>
      </c>
      <c r="J38" s="466">
        <f t="shared" si="4"/>
        <v>0</v>
      </c>
      <c r="K38" s="467">
        <f t="shared" si="5"/>
        <v>0</v>
      </c>
      <c r="L38" s="443">
        <f t="shared" si="6"/>
        <v>0</v>
      </c>
      <c r="M38" s="466">
        <f t="shared" si="7"/>
        <v>0</v>
      </c>
      <c r="N38" s="467">
        <f t="shared" si="8"/>
        <v>0</v>
      </c>
    </row>
    <row r="39" spans="1:14" x14ac:dyDescent="0.25">
      <c r="A39" s="449">
        <v>4</v>
      </c>
      <c r="B39" s="414" t="s">
        <v>325</v>
      </c>
      <c r="C39" s="450">
        <v>0.01</v>
      </c>
      <c r="D39" s="423">
        <v>0.01</v>
      </c>
      <c r="E39" s="451">
        <v>0.01</v>
      </c>
      <c r="F39" s="450">
        <f t="shared" si="0"/>
        <v>0</v>
      </c>
      <c r="G39" s="423">
        <f t="shared" si="1"/>
        <v>0</v>
      </c>
      <c r="H39" s="451">
        <f t="shared" si="2"/>
        <v>0</v>
      </c>
      <c r="I39" s="450">
        <f t="shared" si="3"/>
        <v>0</v>
      </c>
      <c r="J39" s="423">
        <f t="shared" si="4"/>
        <v>0</v>
      </c>
      <c r="K39" s="451">
        <f t="shared" si="5"/>
        <v>0</v>
      </c>
      <c r="L39" s="450">
        <f t="shared" si="6"/>
        <v>0</v>
      </c>
      <c r="M39" s="423">
        <f t="shared" si="7"/>
        <v>0</v>
      </c>
      <c r="N39" s="451">
        <f t="shared" si="8"/>
        <v>0</v>
      </c>
    </row>
    <row r="40" spans="1:14" x14ac:dyDescent="0.25">
      <c r="A40" s="443">
        <v>5</v>
      </c>
      <c r="B40" s="412" t="s">
        <v>326</v>
      </c>
      <c r="C40" s="444">
        <v>0.01</v>
      </c>
      <c r="D40" s="445">
        <v>0.01</v>
      </c>
      <c r="E40" s="452">
        <v>0.01</v>
      </c>
      <c r="F40" s="444">
        <f t="shared" si="0"/>
        <v>0</v>
      </c>
      <c r="G40" s="445">
        <f t="shared" si="1"/>
        <v>0</v>
      </c>
      <c r="H40" s="452">
        <f t="shared" si="2"/>
        <v>0</v>
      </c>
      <c r="I40" s="444">
        <f t="shared" si="3"/>
        <v>0</v>
      </c>
      <c r="J40" s="445">
        <f t="shared" si="4"/>
        <v>0</v>
      </c>
      <c r="K40" s="452">
        <f t="shared" si="5"/>
        <v>0</v>
      </c>
      <c r="L40" s="444">
        <f t="shared" si="6"/>
        <v>0</v>
      </c>
      <c r="M40" s="445">
        <f t="shared" si="7"/>
        <v>0</v>
      </c>
      <c r="N40" s="452">
        <f t="shared" si="8"/>
        <v>0</v>
      </c>
    </row>
    <row r="41" spans="1:14" x14ac:dyDescent="0.25">
      <c r="A41" s="449">
        <v>6</v>
      </c>
      <c r="B41" s="414" t="s">
        <v>327</v>
      </c>
      <c r="C41" s="450">
        <v>0</v>
      </c>
      <c r="D41" s="464" t="s">
        <v>348</v>
      </c>
      <c r="E41" s="465" t="s">
        <v>348</v>
      </c>
      <c r="F41" s="450">
        <f t="shared" si="0"/>
        <v>0</v>
      </c>
      <c r="G41" s="464">
        <f t="shared" si="1"/>
        <v>0</v>
      </c>
      <c r="H41" s="465">
        <f t="shared" si="2"/>
        <v>0</v>
      </c>
      <c r="I41" s="450">
        <f t="shared" si="3"/>
        <v>0</v>
      </c>
      <c r="J41" s="464">
        <f t="shared" si="4"/>
        <v>0</v>
      </c>
      <c r="K41" s="465">
        <f t="shared" si="5"/>
        <v>0</v>
      </c>
      <c r="L41" s="450">
        <f t="shared" si="6"/>
        <v>0</v>
      </c>
      <c r="M41" s="464">
        <f t="shared" si="7"/>
        <v>0</v>
      </c>
      <c r="N41" s="465">
        <f t="shared" si="8"/>
        <v>0</v>
      </c>
    </row>
    <row r="42" spans="1:14" x14ac:dyDescent="0.25">
      <c r="A42" s="443">
        <v>7</v>
      </c>
      <c r="B42" s="412" t="s">
        <v>328</v>
      </c>
      <c r="C42" s="443" t="s">
        <v>348</v>
      </c>
      <c r="D42" s="466" t="s">
        <v>348</v>
      </c>
      <c r="E42" s="467" t="s">
        <v>348</v>
      </c>
      <c r="F42" s="443">
        <f t="shared" si="0"/>
        <v>0</v>
      </c>
      <c r="G42" s="466">
        <f t="shared" si="1"/>
        <v>0</v>
      </c>
      <c r="H42" s="467">
        <f t="shared" si="2"/>
        <v>0</v>
      </c>
      <c r="I42" s="443">
        <f t="shared" si="3"/>
        <v>0</v>
      </c>
      <c r="J42" s="466">
        <f t="shared" si="4"/>
        <v>0</v>
      </c>
      <c r="K42" s="467">
        <f t="shared" si="5"/>
        <v>0</v>
      </c>
      <c r="L42" s="443">
        <f t="shared" si="6"/>
        <v>0</v>
      </c>
      <c r="M42" s="466">
        <f t="shared" si="7"/>
        <v>0</v>
      </c>
      <c r="N42" s="467">
        <f t="shared" si="8"/>
        <v>0</v>
      </c>
    </row>
    <row r="43" spans="1:14" x14ac:dyDescent="0.25">
      <c r="A43" s="449">
        <v>8</v>
      </c>
      <c r="B43" s="414" t="s">
        <v>329</v>
      </c>
      <c r="C43" s="449" t="s">
        <v>348</v>
      </c>
      <c r="D43" s="464" t="s">
        <v>348</v>
      </c>
      <c r="E43" s="465" t="s">
        <v>348</v>
      </c>
      <c r="F43" s="449">
        <f t="shared" si="0"/>
        <v>0</v>
      </c>
      <c r="G43" s="464">
        <f t="shared" si="1"/>
        <v>0</v>
      </c>
      <c r="H43" s="465">
        <f t="shared" si="2"/>
        <v>0</v>
      </c>
      <c r="I43" s="449">
        <f t="shared" si="3"/>
        <v>0</v>
      </c>
      <c r="J43" s="464">
        <f t="shared" si="4"/>
        <v>0</v>
      </c>
      <c r="K43" s="465">
        <f t="shared" si="5"/>
        <v>0</v>
      </c>
      <c r="L43" s="449">
        <f t="shared" si="6"/>
        <v>0</v>
      </c>
      <c r="M43" s="464">
        <f t="shared" si="7"/>
        <v>0</v>
      </c>
      <c r="N43" s="465">
        <f t="shared" si="8"/>
        <v>0</v>
      </c>
    </row>
    <row r="44" spans="1:14" x14ac:dyDescent="0.25">
      <c r="A44" s="443">
        <v>9</v>
      </c>
      <c r="B44" s="412" t="s">
        <v>330</v>
      </c>
      <c r="C44" s="443" t="s">
        <v>348</v>
      </c>
      <c r="D44" s="466" t="s">
        <v>348</v>
      </c>
      <c r="E44" s="467" t="s">
        <v>348</v>
      </c>
      <c r="F44" s="443">
        <f t="shared" si="0"/>
        <v>0</v>
      </c>
      <c r="G44" s="466">
        <f t="shared" si="1"/>
        <v>0</v>
      </c>
      <c r="H44" s="467">
        <f t="shared" si="2"/>
        <v>0</v>
      </c>
      <c r="I44" s="443">
        <f t="shared" si="3"/>
        <v>0</v>
      </c>
      <c r="J44" s="466">
        <f t="shared" si="4"/>
        <v>0</v>
      </c>
      <c r="K44" s="467">
        <f t="shared" si="5"/>
        <v>0</v>
      </c>
      <c r="L44" s="443">
        <f t="shared" si="6"/>
        <v>0</v>
      </c>
      <c r="M44" s="466">
        <f t="shared" si="7"/>
        <v>0</v>
      </c>
      <c r="N44" s="467">
        <f t="shared" si="8"/>
        <v>0</v>
      </c>
    </row>
    <row r="45" spans="1:14" x14ac:dyDescent="0.25">
      <c r="A45" s="449">
        <v>10</v>
      </c>
      <c r="B45" s="414" t="s">
        <v>331</v>
      </c>
      <c r="C45" s="450">
        <v>0.02</v>
      </c>
      <c r="D45" s="423">
        <v>0.01</v>
      </c>
      <c r="E45" s="451">
        <v>0.01</v>
      </c>
      <c r="F45" s="450">
        <f t="shared" si="0"/>
        <v>0</v>
      </c>
      <c r="G45" s="423">
        <f t="shared" si="1"/>
        <v>0</v>
      </c>
      <c r="H45" s="451">
        <f t="shared" si="2"/>
        <v>0</v>
      </c>
      <c r="I45" s="450">
        <f t="shared" si="3"/>
        <v>0</v>
      </c>
      <c r="J45" s="423">
        <f t="shared" si="4"/>
        <v>0</v>
      </c>
      <c r="K45" s="451">
        <f t="shared" si="5"/>
        <v>0</v>
      </c>
      <c r="L45" s="450">
        <f t="shared" si="6"/>
        <v>0</v>
      </c>
      <c r="M45" s="423">
        <f t="shared" si="7"/>
        <v>0</v>
      </c>
      <c r="N45" s="451">
        <f t="shared" si="8"/>
        <v>0</v>
      </c>
    </row>
    <row r="46" spans="1:14" x14ac:dyDescent="0.25">
      <c r="A46" s="443">
        <v>11</v>
      </c>
      <c r="B46" s="412" t="s">
        <v>332</v>
      </c>
      <c r="C46" s="443" t="s">
        <v>348</v>
      </c>
      <c r="D46" s="466" t="s">
        <v>348</v>
      </c>
      <c r="E46" s="467" t="s">
        <v>348</v>
      </c>
      <c r="F46" s="443">
        <f t="shared" si="0"/>
        <v>0</v>
      </c>
      <c r="G46" s="466">
        <f t="shared" si="1"/>
        <v>0</v>
      </c>
      <c r="H46" s="467">
        <f t="shared" si="2"/>
        <v>0</v>
      </c>
      <c r="I46" s="443">
        <f t="shared" si="3"/>
        <v>0</v>
      </c>
      <c r="J46" s="466">
        <f t="shared" si="4"/>
        <v>0</v>
      </c>
      <c r="K46" s="467">
        <f t="shared" si="5"/>
        <v>0</v>
      </c>
      <c r="L46" s="443">
        <f t="shared" si="6"/>
        <v>0</v>
      </c>
      <c r="M46" s="466">
        <f t="shared" si="7"/>
        <v>0</v>
      </c>
      <c r="N46" s="467">
        <f t="shared" si="8"/>
        <v>0</v>
      </c>
    </row>
    <row r="47" spans="1:14" x14ac:dyDescent="0.25">
      <c r="A47" s="449">
        <v>12</v>
      </c>
      <c r="B47" s="414" t="s">
        <v>333</v>
      </c>
      <c r="C47" s="450">
        <v>0.01</v>
      </c>
      <c r="D47" s="423">
        <v>0.01</v>
      </c>
      <c r="E47" s="451">
        <v>0.01</v>
      </c>
      <c r="F47" s="450">
        <f t="shared" si="0"/>
        <v>0</v>
      </c>
      <c r="G47" s="423">
        <f t="shared" si="1"/>
        <v>0</v>
      </c>
      <c r="H47" s="451">
        <f t="shared" si="2"/>
        <v>0</v>
      </c>
      <c r="I47" s="450">
        <f t="shared" si="3"/>
        <v>0</v>
      </c>
      <c r="J47" s="423">
        <f t="shared" si="4"/>
        <v>0</v>
      </c>
      <c r="K47" s="451">
        <f t="shared" si="5"/>
        <v>0</v>
      </c>
      <c r="L47" s="450">
        <f t="shared" si="6"/>
        <v>0</v>
      </c>
      <c r="M47" s="423">
        <f t="shared" si="7"/>
        <v>0</v>
      </c>
      <c r="N47" s="451">
        <f t="shared" si="8"/>
        <v>0</v>
      </c>
    </row>
    <row r="48" spans="1:14" x14ac:dyDescent="0.25">
      <c r="A48" s="443">
        <v>13</v>
      </c>
      <c r="B48" s="412" t="s">
        <v>334</v>
      </c>
      <c r="C48" s="443" t="s">
        <v>348</v>
      </c>
      <c r="D48" s="466" t="s">
        <v>348</v>
      </c>
      <c r="E48" s="467" t="s">
        <v>348</v>
      </c>
      <c r="F48" s="443">
        <f t="shared" si="0"/>
        <v>0</v>
      </c>
      <c r="G48" s="466">
        <f t="shared" si="1"/>
        <v>0</v>
      </c>
      <c r="H48" s="467">
        <f t="shared" si="2"/>
        <v>0</v>
      </c>
      <c r="I48" s="443">
        <f t="shared" si="3"/>
        <v>0</v>
      </c>
      <c r="J48" s="466">
        <f t="shared" si="4"/>
        <v>0</v>
      </c>
      <c r="K48" s="467">
        <f t="shared" si="5"/>
        <v>0</v>
      </c>
      <c r="L48" s="443">
        <f t="shared" si="6"/>
        <v>0</v>
      </c>
      <c r="M48" s="466">
        <f t="shared" si="7"/>
        <v>0</v>
      </c>
      <c r="N48" s="467">
        <f t="shared" si="8"/>
        <v>0</v>
      </c>
    </row>
    <row r="49" spans="1:14" x14ac:dyDescent="0.25">
      <c r="A49" s="449">
        <v>14</v>
      </c>
      <c r="B49" s="414" t="s">
        <v>335</v>
      </c>
      <c r="C49" s="449" t="s">
        <v>348</v>
      </c>
      <c r="D49" s="464" t="s">
        <v>348</v>
      </c>
      <c r="E49" s="465" t="s">
        <v>348</v>
      </c>
      <c r="F49" s="449">
        <f t="shared" si="0"/>
        <v>0</v>
      </c>
      <c r="G49" s="464">
        <f t="shared" si="1"/>
        <v>0</v>
      </c>
      <c r="H49" s="465">
        <f t="shared" si="2"/>
        <v>0</v>
      </c>
      <c r="I49" s="449">
        <f t="shared" si="3"/>
        <v>0</v>
      </c>
      <c r="J49" s="464">
        <f t="shared" si="4"/>
        <v>0</v>
      </c>
      <c r="K49" s="465">
        <f t="shared" si="5"/>
        <v>0</v>
      </c>
      <c r="L49" s="449">
        <f t="shared" si="6"/>
        <v>0</v>
      </c>
      <c r="M49" s="464">
        <f t="shared" si="7"/>
        <v>0</v>
      </c>
      <c r="N49" s="465">
        <f t="shared" si="8"/>
        <v>0</v>
      </c>
    </row>
    <row r="50" spans="1:14" x14ac:dyDescent="0.25">
      <c r="A50" s="443">
        <v>15</v>
      </c>
      <c r="B50" s="412" t="s">
        <v>336</v>
      </c>
      <c r="C50" s="443" t="s">
        <v>348</v>
      </c>
      <c r="D50" s="466" t="s">
        <v>348</v>
      </c>
      <c r="E50" s="467" t="s">
        <v>348</v>
      </c>
      <c r="F50" s="443">
        <f t="shared" si="0"/>
        <v>0</v>
      </c>
      <c r="G50" s="466">
        <f t="shared" si="1"/>
        <v>0</v>
      </c>
      <c r="H50" s="467">
        <f t="shared" si="2"/>
        <v>0</v>
      </c>
      <c r="I50" s="443">
        <f t="shared" si="3"/>
        <v>0</v>
      </c>
      <c r="J50" s="466">
        <f t="shared" si="4"/>
        <v>0</v>
      </c>
      <c r="K50" s="467">
        <f t="shared" si="5"/>
        <v>0</v>
      </c>
      <c r="L50" s="443">
        <f t="shared" si="6"/>
        <v>0</v>
      </c>
      <c r="M50" s="466">
        <f t="shared" si="7"/>
        <v>0</v>
      </c>
      <c r="N50" s="467">
        <f t="shared" si="8"/>
        <v>0</v>
      </c>
    </row>
    <row r="51" spans="1:14" x14ac:dyDescent="0.25">
      <c r="A51" s="449">
        <v>16</v>
      </c>
      <c r="B51" s="414" t="s">
        <v>337</v>
      </c>
      <c r="C51" s="450">
        <v>0.04</v>
      </c>
      <c r="D51" s="423">
        <v>0.03</v>
      </c>
      <c r="E51" s="451">
        <v>0.03</v>
      </c>
      <c r="F51" s="450">
        <f t="shared" si="0"/>
        <v>0</v>
      </c>
      <c r="G51" s="423">
        <f t="shared" si="1"/>
        <v>0</v>
      </c>
      <c r="H51" s="451">
        <f t="shared" si="2"/>
        <v>0</v>
      </c>
      <c r="I51" s="450">
        <f t="shared" si="3"/>
        <v>0</v>
      </c>
      <c r="J51" s="423">
        <f t="shared" si="4"/>
        <v>0</v>
      </c>
      <c r="K51" s="451">
        <f t="shared" si="5"/>
        <v>0</v>
      </c>
      <c r="L51" s="450">
        <f t="shared" si="6"/>
        <v>0</v>
      </c>
      <c r="M51" s="423">
        <f t="shared" si="7"/>
        <v>0</v>
      </c>
      <c r="N51" s="451">
        <f t="shared" si="8"/>
        <v>0</v>
      </c>
    </row>
    <row r="52" spans="1:14" x14ac:dyDescent="0.25">
      <c r="A52" s="443">
        <v>17</v>
      </c>
      <c r="B52" s="412" t="s">
        <v>338</v>
      </c>
      <c r="C52" s="444">
        <v>0.01</v>
      </c>
      <c r="D52" s="445">
        <v>0.01</v>
      </c>
      <c r="E52" s="452">
        <v>0.01</v>
      </c>
      <c r="F52" s="444">
        <f t="shared" si="0"/>
        <v>0</v>
      </c>
      <c r="G52" s="445">
        <f t="shared" si="1"/>
        <v>0</v>
      </c>
      <c r="H52" s="452">
        <f t="shared" si="2"/>
        <v>0</v>
      </c>
      <c r="I52" s="444">
        <f t="shared" si="3"/>
        <v>0</v>
      </c>
      <c r="J52" s="445">
        <f t="shared" si="4"/>
        <v>0</v>
      </c>
      <c r="K52" s="452">
        <f t="shared" si="5"/>
        <v>0</v>
      </c>
      <c r="L52" s="444">
        <f t="shared" si="6"/>
        <v>0</v>
      </c>
      <c r="M52" s="445">
        <f t="shared" si="7"/>
        <v>0</v>
      </c>
      <c r="N52" s="452">
        <f t="shared" si="8"/>
        <v>0</v>
      </c>
    </row>
    <row r="53" spans="1:14" x14ac:dyDescent="0.25">
      <c r="A53" s="449">
        <v>18</v>
      </c>
      <c r="B53" s="414" t="s">
        <v>339</v>
      </c>
      <c r="C53" s="449" t="s">
        <v>348</v>
      </c>
      <c r="D53" s="464" t="s">
        <v>348</v>
      </c>
      <c r="E53" s="465" t="s">
        <v>348</v>
      </c>
      <c r="F53" s="449">
        <f t="shared" si="0"/>
        <v>0</v>
      </c>
      <c r="G53" s="464">
        <f t="shared" si="1"/>
        <v>0</v>
      </c>
      <c r="H53" s="465">
        <f t="shared" si="2"/>
        <v>0</v>
      </c>
      <c r="I53" s="449">
        <f t="shared" si="3"/>
        <v>0</v>
      </c>
      <c r="J53" s="464">
        <f t="shared" si="4"/>
        <v>0</v>
      </c>
      <c r="K53" s="465">
        <f t="shared" si="5"/>
        <v>0</v>
      </c>
      <c r="L53" s="449">
        <f t="shared" si="6"/>
        <v>0</v>
      </c>
      <c r="M53" s="464">
        <f t="shared" si="7"/>
        <v>0</v>
      </c>
      <c r="N53" s="465">
        <f t="shared" si="8"/>
        <v>0</v>
      </c>
    </row>
    <row r="54" spans="1:14" x14ac:dyDescent="0.25">
      <c r="A54" s="443">
        <v>19</v>
      </c>
      <c r="B54" s="412" t="s">
        <v>340</v>
      </c>
      <c r="C54" s="444">
        <v>0.01</v>
      </c>
      <c r="D54" s="445">
        <v>0.01</v>
      </c>
      <c r="E54" s="452">
        <v>0.01</v>
      </c>
      <c r="F54" s="444">
        <f t="shared" si="0"/>
        <v>0</v>
      </c>
      <c r="G54" s="445">
        <f t="shared" si="1"/>
        <v>0</v>
      </c>
      <c r="H54" s="452">
        <f t="shared" si="2"/>
        <v>0</v>
      </c>
      <c r="I54" s="444">
        <f t="shared" si="3"/>
        <v>0</v>
      </c>
      <c r="J54" s="445">
        <f t="shared" si="4"/>
        <v>0</v>
      </c>
      <c r="K54" s="452">
        <f t="shared" si="5"/>
        <v>0</v>
      </c>
      <c r="L54" s="444">
        <f t="shared" si="6"/>
        <v>0</v>
      </c>
      <c r="M54" s="445">
        <f t="shared" si="7"/>
        <v>0</v>
      </c>
      <c r="N54" s="452">
        <f t="shared" si="8"/>
        <v>0</v>
      </c>
    </row>
    <row r="55" spans="1:14" x14ac:dyDescent="0.25">
      <c r="A55" s="449">
        <v>20</v>
      </c>
      <c r="B55" s="414" t="s">
        <v>341</v>
      </c>
      <c r="C55" s="449" t="s">
        <v>348</v>
      </c>
      <c r="D55" s="464" t="s">
        <v>348</v>
      </c>
      <c r="E55" s="465" t="s">
        <v>348</v>
      </c>
      <c r="F55" s="449">
        <f t="shared" si="0"/>
        <v>0</v>
      </c>
      <c r="G55" s="464">
        <f t="shared" si="1"/>
        <v>0</v>
      </c>
      <c r="H55" s="465">
        <f t="shared" si="2"/>
        <v>0</v>
      </c>
      <c r="I55" s="449">
        <f t="shared" si="3"/>
        <v>0</v>
      </c>
      <c r="J55" s="464">
        <f t="shared" si="4"/>
        <v>0</v>
      </c>
      <c r="K55" s="465">
        <f t="shared" si="5"/>
        <v>0</v>
      </c>
      <c r="L55" s="449">
        <f t="shared" si="6"/>
        <v>0</v>
      </c>
      <c r="M55" s="464">
        <f t="shared" si="7"/>
        <v>0</v>
      </c>
      <c r="N55" s="465">
        <f t="shared" si="8"/>
        <v>0</v>
      </c>
    </row>
    <row r="56" spans="1:14" x14ac:dyDescent="0.25">
      <c r="A56" s="443">
        <v>21</v>
      </c>
      <c r="B56" s="412" t="s">
        <v>342</v>
      </c>
      <c r="C56" s="443" t="s">
        <v>348</v>
      </c>
      <c r="D56" s="466" t="s">
        <v>348</v>
      </c>
      <c r="E56" s="467" t="s">
        <v>348</v>
      </c>
      <c r="F56" s="443">
        <f t="shared" si="0"/>
        <v>0</v>
      </c>
      <c r="G56" s="466">
        <f t="shared" si="1"/>
        <v>0</v>
      </c>
      <c r="H56" s="467">
        <f t="shared" si="2"/>
        <v>0</v>
      </c>
      <c r="I56" s="443">
        <f t="shared" si="3"/>
        <v>0</v>
      </c>
      <c r="J56" s="466">
        <f t="shared" si="4"/>
        <v>0</v>
      </c>
      <c r="K56" s="467">
        <f t="shared" si="5"/>
        <v>0</v>
      </c>
      <c r="L56" s="443">
        <f t="shared" si="6"/>
        <v>0</v>
      </c>
      <c r="M56" s="466">
        <f t="shared" si="7"/>
        <v>0</v>
      </c>
      <c r="N56" s="467">
        <f t="shared" si="8"/>
        <v>0</v>
      </c>
    </row>
    <row r="57" spans="1:14" x14ac:dyDescent="0.25">
      <c r="A57" s="449">
        <v>22</v>
      </c>
      <c r="B57" s="414" t="s">
        <v>343</v>
      </c>
      <c r="C57" s="449" t="s">
        <v>348</v>
      </c>
      <c r="D57" s="464" t="s">
        <v>348</v>
      </c>
      <c r="E57" s="465" t="s">
        <v>348</v>
      </c>
      <c r="F57" s="449">
        <f t="shared" si="0"/>
        <v>0</v>
      </c>
      <c r="G57" s="464">
        <f t="shared" si="1"/>
        <v>0</v>
      </c>
      <c r="H57" s="465">
        <f t="shared" si="2"/>
        <v>0</v>
      </c>
      <c r="I57" s="449">
        <f t="shared" si="3"/>
        <v>0</v>
      </c>
      <c r="J57" s="464">
        <f t="shared" si="4"/>
        <v>0</v>
      </c>
      <c r="K57" s="465">
        <f t="shared" si="5"/>
        <v>0</v>
      </c>
      <c r="L57" s="449">
        <f t="shared" si="6"/>
        <v>0</v>
      </c>
      <c r="M57" s="464">
        <f t="shared" si="7"/>
        <v>0</v>
      </c>
      <c r="N57" s="465">
        <f t="shared" si="8"/>
        <v>0</v>
      </c>
    </row>
    <row r="58" spans="1:14" ht="15.75" thickBot="1" x14ac:dyDescent="0.3">
      <c r="A58" s="460" t="s">
        <v>345</v>
      </c>
      <c r="B58" s="461" t="s">
        <v>346</v>
      </c>
      <c r="C58" s="468">
        <v>0</v>
      </c>
      <c r="D58" s="469">
        <v>0</v>
      </c>
      <c r="E58" s="470">
        <v>0</v>
      </c>
      <c r="F58" s="468">
        <f>T117+T116</f>
        <v>0</v>
      </c>
      <c r="G58" s="469">
        <f>T175+T174</f>
        <v>0</v>
      </c>
      <c r="H58" s="470">
        <f>T233+T232</f>
        <v>0</v>
      </c>
      <c r="I58" s="468">
        <f>AD117+AD116</f>
        <v>0</v>
      </c>
      <c r="J58" s="469">
        <f>AD175+AD174</f>
        <v>0</v>
      </c>
      <c r="K58" s="470">
        <f>AD233+AD232</f>
        <v>0</v>
      </c>
      <c r="L58" s="468">
        <f>AN117+AN116</f>
        <v>0</v>
      </c>
      <c r="M58" s="469">
        <f>AN174+AN175</f>
        <v>0</v>
      </c>
      <c r="N58" s="470">
        <f>AN233+AN232</f>
        <v>0</v>
      </c>
    </row>
    <row r="59" spans="1:14" x14ac:dyDescent="0.25">
      <c r="A59" s="38" t="s">
        <v>349</v>
      </c>
    </row>
  </sheetData>
  <mergeCells count="10">
    <mergeCell ref="A34:B35"/>
    <mergeCell ref="A3:B4"/>
    <mergeCell ref="C34:E34"/>
    <mergeCell ref="F34:H34"/>
    <mergeCell ref="I34:K34"/>
    <mergeCell ref="L34:N34"/>
    <mergeCell ref="C3:E3"/>
    <mergeCell ref="F3:H3"/>
    <mergeCell ref="I3:K3"/>
    <mergeCell ref="L3:N3"/>
  </mergeCells>
  <hyperlinks>
    <hyperlink ref="A30" location="Contents!A1" display="Hom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opLeftCell="A16" zoomScale="90" zoomScaleNormal="90" workbookViewId="0">
      <selection activeCell="D40" sqref="D40"/>
    </sheetView>
  </sheetViews>
  <sheetFormatPr defaultRowHeight="15" x14ac:dyDescent="0.25"/>
  <cols>
    <col min="1" max="1" width="24.7109375" customWidth="1"/>
    <col min="2" max="2" width="15.28515625" customWidth="1"/>
    <col min="3" max="4" width="34.28515625" customWidth="1"/>
    <col min="5" max="5" width="32.5703125" customWidth="1"/>
  </cols>
  <sheetData>
    <row r="1" spans="1:10" x14ac:dyDescent="0.25">
      <c r="A1" s="11" t="s">
        <v>432</v>
      </c>
    </row>
    <row r="2" spans="1:10" ht="15.75" thickBot="1" x14ac:dyDescent="0.3"/>
    <row r="3" spans="1:10" ht="45" x14ac:dyDescent="0.25">
      <c r="A3" s="199" t="s">
        <v>9</v>
      </c>
      <c r="B3" s="199" t="s">
        <v>10</v>
      </c>
      <c r="C3" s="199" t="s">
        <v>227</v>
      </c>
      <c r="D3" s="199" t="s">
        <v>228</v>
      </c>
      <c r="E3" s="199" t="s">
        <v>229</v>
      </c>
    </row>
    <row r="4" spans="1:10" x14ac:dyDescent="0.25">
      <c r="A4" s="222">
        <v>2008</v>
      </c>
      <c r="B4" s="222">
        <v>17</v>
      </c>
      <c r="C4" s="222">
        <v>3</v>
      </c>
      <c r="D4" s="222">
        <v>1</v>
      </c>
      <c r="E4" s="223">
        <v>0.17647058823529413</v>
      </c>
      <c r="F4" s="238"/>
      <c r="G4" s="155"/>
    </row>
    <row r="5" spans="1:10" x14ac:dyDescent="0.25">
      <c r="A5" s="177">
        <v>2009</v>
      </c>
      <c r="B5" s="177">
        <v>6</v>
      </c>
      <c r="C5" s="177">
        <v>1</v>
      </c>
      <c r="D5" s="177">
        <v>0</v>
      </c>
      <c r="E5" s="91">
        <v>0.16666666666666666</v>
      </c>
      <c r="F5" s="238"/>
      <c r="G5" s="155"/>
    </row>
    <row r="6" spans="1:10" x14ac:dyDescent="0.25">
      <c r="A6" s="92">
        <v>2010</v>
      </c>
      <c r="B6" s="92">
        <v>9</v>
      </c>
      <c r="C6" s="92">
        <v>1</v>
      </c>
      <c r="D6" s="92">
        <v>1</v>
      </c>
      <c r="E6" s="93">
        <v>0.1111111111111111</v>
      </c>
      <c r="F6" s="238"/>
      <c r="G6" s="155"/>
    </row>
    <row r="7" spans="1:10" x14ac:dyDescent="0.25">
      <c r="A7" s="177">
        <v>2011</v>
      </c>
      <c r="B7" s="177">
        <v>8</v>
      </c>
      <c r="C7" s="177">
        <v>2</v>
      </c>
      <c r="D7" s="177">
        <v>1</v>
      </c>
      <c r="E7" s="91">
        <v>0.25</v>
      </c>
      <c r="F7" s="238"/>
      <c r="G7" s="155"/>
    </row>
    <row r="8" spans="1:10" x14ac:dyDescent="0.25">
      <c r="A8" s="92">
        <v>2012</v>
      </c>
      <c r="B8" s="92">
        <v>15</v>
      </c>
      <c r="C8" s="92">
        <v>7</v>
      </c>
      <c r="D8" s="92">
        <v>2</v>
      </c>
      <c r="E8" s="93">
        <v>0.46666666666666667</v>
      </c>
      <c r="F8" s="238"/>
      <c r="G8" s="155"/>
    </row>
    <row r="9" spans="1:10" x14ac:dyDescent="0.25">
      <c r="A9" s="177">
        <v>2013</v>
      </c>
      <c r="B9" s="177">
        <v>8</v>
      </c>
      <c r="C9" s="177">
        <v>1</v>
      </c>
      <c r="D9" s="177">
        <v>1</v>
      </c>
      <c r="E9" s="91">
        <v>0.125</v>
      </c>
      <c r="F9" s="238"/>
      <c r="G9" s="155"/>
    </row>
    <row r="10" spans="1:10" x14ac:dyDescent="0.25">
      <c r="A10" s="92">
        <v>2014</v>
      </c>
      <c r="B10" s="92">
        <v>6</v>
      </c>
      <c r="C10" s="92">
        <v>2</v>
      </c>
      <c r="D10" s="92">
        <v>2</v>
      </c>
      <c r="E10" s="93">
        <v>0.33333333333333331</v>
      </c>
      <c r="F10" s="238"/>
      <c r="G10" s="155"/>
    </row>
    <row r="11" spans="1:10" x14ac:dyDescent="0.25">
      <c r="A11" s="177">
        <v>2015</v>
      </c>
      <c r="B11" s="177">
        <v>15</v>
      </c>
      <c r="C11" s="177">
        <v>7</v>
      </c>
      <c r="D11" s="177">
        <v>5</v>
      </c>
      <c r="E11" s="91">
        <v>0.46666666666666667</v>
      </c>
      <c r="F11" s="238"/>
      <c r="G11" s="155"/>
      <c r="J11" t="s">
        <v>180</v>
      </c>
    </row>
    <row r="12" spans="1:10" x14ac:dyDescent="0.25">
      <c r="A12" s="92">
        <v>2016</v>
      </c>
      <c r="B12" s="92">
        <v>9</v>
      </c>
      <c r="C12" s="92">
        <v>3</v>
      </c>
      <c r="D12" s="92">
        <v>1</v>
      </c>
      <c r="E12" s="93">
        <v>0.33333333333333331</v>
      </c>
      <c r="F12" s="238"/>
      <c r="G12" s="155"/>
    </row>
    <row r="13" spans="1:10" x14ac:dyDescent="0.25">
      <c r="A13" s="177">
        <v>2017</v>
      </c>
      <c r="B13" s="177">
        <v>6</v>
      </c>
      <c r="C13" s="177">
        <v>2</v>
      </c>
      <c r="D13" s="177">
        <v>2</v>
      </c>
      <c r="E13" s="91">
        <v>0.33333333333333331</v>
      </c>
      <c r="F13" s="238"/>
      <c r="G13" s="155"/>
    </row>
    <row r="14" spans="1:10" x14ac:dyDescent="0.25">
      <c r="A14" s="92">
        <v>2018</v>
      </c>
      <c r="B14" s="92">
        <v>13</v>
      </c>
      <c r="C14" s="92">
        <v>3</v>
      </c>
      <c r="D14" s="92">
        <v>1</v>
      </c>
      <c r="E14" s="93">
        <v>0.23076923076923078</v>
      </c>
      <c r="F14" s="238"/>
      <c r="G14" s="155"/>
    </row>
    <row r="15" spans="1:10" ht="15.75" thickBot="1" x14ac:dyDescent="0.3">
      <c r="A15" s="329">
        <v>2019</v>
      </c>
      <c r="B15" s="329">
        <v>14</v>
      </c>
      <c r="C15" s="329">
        <v>6</v>
      </c>
      <c r="D15" s="329">
        <v>6</v>
      </c>
      <c r="E15" s="330">
        <v>0.42857142857142855</v>
      </c>
      <c r="F15" s="238"/>
      <c r="G15" s="155"/>
    </row>
    <row r="16" spans="1:10" x14ac:dyDescent="0.25">
      <c r="A16" s="197" t="s">
        <v>11</v>
      </c>
      <c r="B16" s="282">
        <v>10.6</v>
      </c>
      <c r="C16" s="282">
        <v>4</v>
      </c>
      <c r="D16" s="282">
        <v>2.2000000000000002</v>
      </c>
      <c r="E16" s="221">
        <v>0.37735849056603776</v>
      </c>
      <c r="F16" s="238"/>
      <c r="G16" s="155"/>
    </row>
    <row r="17" spans="1:7" x14ac:dyDescent="0.25">
      <c r="A17" s="220" t="s">
        <v>156</v>
      </c>
      <c r="B17" s="277">
        <v>8.8000000000000007</v>
      </c>
      <c r="C17" s="277">
        <v>3</v>
      </c>
      <c r="D17" s="277">
        <v>2.2000000000000002</v>
      </c>
      <c r="E17" s="221">
        <v>0.34090909090909088</v>
      </c>
      <c r="F17" s="238"/>
      <c r="G17" s="155"/>
    </row>
    <row r="18" spans="1:7" x14ac:dyDescent="0.25">
      <c r="A18" s="319" t="s">
        <v>218</v>
      </c>
      <c r="B18" s="282">
        <v>9.8000000000000007</v>
      </c>
      <c r="C18" s="282">
        <v>3.4</v>
      </c>
      <c r="D18" s="282">
        <v>2.2000000000000002</v>
      </c>
      <c r="E18" s="331">
        <v>0.34693877551020402</v>
      </c>
      <c r="F18" s="238"/>
      <c r="G18" s="155"/>
    </row>
    <row r="19" spans="1:7" ht="15.75" thickBot="1" x14ac:dyDescent="0.3">
      <c r="A19" s="198" t="s">
        <v>251</v>
      </c>
      <c r="B19" s="283">
        <v>11.4</v>
      </c>
      <c r="C19" s="283">
        <v>4.2</v>
      </c>
      <c r="D19" s="283">
        <v>3</v>
      </c>
      <c r="E19" s="89">
        <v>0.36842105263157893</v>
      </c>
      <c r="F19" s="238"/>
      <c r="G19" s="155"/>
    </row>
    <row r="20" spans="1:7" ht="45.75" thickBot="1" x14ac:dyDescent="0.3">
      <c r="A20" s="88" t="s">
        <v>274</v>
      </c>
      <c r="B20" s="89">
        <f>(B19-B16)/B16</f>
        <v>7.5471698113207614E-2</v>
      </c>
      <c r="C20" s="89">
        <f>(C19-C16)/C16</f>
        <v>5.0000000000000044E-2</v>
      </c>
      <c r="D20" s="89">
        <f>(D19-D16)/D16</f>
        <v>0.36363636363636354</v>
      </c>
      <c r="E20" s="89">
        <f>(E19-E16)/E16</f>
        <v>-2.3684210526315915E-2</v>
      </c>
    </row>
    <row r="21" spans="1:7" x14ac:dyDescent="0.25">
      <c r="A21" s="36" t="s">
        <v>12</v>
      </c>
    </row>
    <row r="22" spans="1:7" x14ac:dyDescent="0.25">
      <c r="A22" s="37" t="s">
        <v>113</v>
      </c>
    </row>
    <row r="24" spans="1:7" x14ac:dyDescent="0.25">
      <c r="A24" s="9" t="s">
        <v>88</v>
      </c>
    </row>
    <row r="25" spans="1:7" ht="15.75" thickBot="1" x14ac:dyDescent="0.3">
      <c r="A25" s="11" t="s">
        <v>433</v>
      </c>
      <c r="E25" s="94" t="s">
        <v>179</v>
      </c>
    </row>
    <row r="26" spans="1:7" ht="45" x14ac:dyDescent="0.25">
      <c r="A26" s="199" t="s">
        <v>9</v>
      </c>
      <c r="B26" s="199" t="s">
        <v>10</v>
      </c>
      <c r="C26" s="199" t="s">
        <v>230</v>
      </c>
      <c r="D26" s="243" t="s">
        <v>229</v>
      </c>
    </row>
    <row r="27" spans="1:7" x14ac:dyDescent="0.25">
      <c r="A27" s="222" t="s">
        <v>160</v>
      </c>
      <c r="B27" s="236">
        <f t="shared" ref="B27:C33" si="0">AVERAGE(B4:B8)</f>
        <v>11</v>
      </c>
      <c r="C27" s="236">
        <f t="shared" si="0"/>
        <v>2.8</v>
      </c>
      <c r="D27" s="223">
        <f t="shared" ref="D27:D34" si="1">C27/B27</f>
        <v>0.25454545454545452</v>
      </c>
      <c r="E27" s="66">
        <f t="shared" ref="E27:E34" si="2">$D$30</f>
        <v>0.36538461538461536</v>
      </c>
    </row>
    <row r="28" spans="1:7" x14ac:dyDescent="0.25">
      <c r="A28" s="177" t="s">
        <v>161</v>
      </c>
      <c r="B28" s="74">
        <f t="shared" si="0"/>
        <v>9.1999999999999993</v>
      </c>
      <c r="C28" s="74">
        <f t="shared" si="0"/>
        <v>2.4</v>
      </c>
      <c r="D28" s="91">
        <f t="shared" si="1"/>
        <v>0.2608695652173913</v>
      </c>
      <c r="E28" s="66">
        <f t="shared" si="2"/>
        <v>0.36538461538461536</v>
      </c>
    </row>
    <row r="29" spans="1:7" x14ac:dyDescent="0.25">
      <c r="A29" s="92" t="s">
        <v>162</v>
      </c>
      <c r="B29" s="235">
        <f t="shared" si="0"/>
        <v>9.1999999999999993</v>
      </c>
      <c r="C29" s="235">
        <f t="shared" si="0"/>
        <v>2.6</v>
      </c>
      <c r="D29" s="93">
        <f t="shared" si="1"/>
        <v>0.28260869565217395</v>
      </c>
      <c r="E29" s="66">
        <f t="shared" si="2"/>
        <v>0.36538461538461536</v>
      </c>
    </row>
    <row r="30" spans="1:7" x14ac:dyDescent="0.25">
      <c r="A30" s="177" t="s">
        <v>163</v>
      </c>
      <c r="B30" s="74">
        <f t="shared" si="0"/>
        <v>10.4</v>
      </c>
      <c r="C30" s="74">
        <f t="shared" si="0"/>
        <v>3.8</v>
      </c>
      <c r="D30" s="91">
        <f t="shared" si="1"/>
        <v>0.36538461538461536</v>
      </c>
      <c r="E30" s="66">
        <f t="shared" si="2"/>
        <v>0.36538461538461536</v>
      </c>
    </row>
    <row r="31" spans="1:7" x14ac:dyDescent="0.25">
      <c r="A31" s="92" t="s">
        <v>155</v>
      </c>
      <c r="B31" s="235">
        <f t="shared" si="0"/>
        <v>10.6</v>
      </c>
      <c r="C31" s="235">
        <f t="shared" si="0"/>
        <v>4</v>
      </c>
      <c r="D31" s="93">
        <f t="shared" si="1"/>
        <v>0.37735849056603776</v>
      </c>
      <c r="E31" s="66">
        <f t="shared" si="2"/>
        <v>0.36538461538461536</v>
      </c>
    </row>
    <row r="32" spans="1:7" x14ac:dyDescent="0.25">
      <c r="A32" s="177" t="s">
        <v>156</v>
      </c>
      <c r="B32" s="74">
        <f t="shared" si="0"/>
        <v>8.8000000000000007</v>
      </c>
      <c r="C32" s="74">
        <f t="shared" si="0"/>
        <v>3</v>
      </c>
      <c r="D32" s="91">
        <f t="shared" si="1"/>
        <v>0.34090909090909088</v>
      </c>
      <c r="E32" s="66">
        <f t="shared" si="2"/>
        <v>0.36538461538461536</v>
      </c>
    </row>
    <row r="33" spans="1:5" x14ac:dyDescent="0.25">
      <c r="A33" s="92" t="s">
        <v>218</v>
      </c>
      <c r="B33" s="235">
        <f t="shared" si="0"/>
        <v>9.8000000000000007</v>
      </c>
      <c r="C33" s="235">
        <f t="shared" si="0"/>
        <v>3.4</v>
      </c>
      <c r="D33" s="93">
        <f t="shared" si="1"/>
        <v>0.34693877551020402</v>
      </c>
      <c r="E33" s="66">
        <f t="shared" si="2"/>
        <v>0.36538461538461536</v>
      </c>
    </row>
    <row r="34" spans="1:5" x14ac:dyDescent="0.25">
      <c r="A34" s="332" t="s">
        <v>251</v>
      </c>
      <c r="B34" s="333">
        <f>AVERAGE(B10:B15)</f>
        <v>10.5</v>
      </c>
      <c r="C34" s="333">
        <f>AVERAGE(C10:C15)</f>
        <v>3.8333333333333335</v>
      </c>
      <c r="D34" s="334">
        <f t="shared" si="1"/>
        <v>0.36507936507936511</v>
      </c>
      <c r="E34" s="66">
        <f t="shared" si="2"/>
        <v>0.36538461538461536</v>
      </c>
    </row>
    <row r="35" spans="1:5" x14ac:dyDescent="0.25">
      <c r="A35" s="36" t="s">
        <v>12</v>
      </c>
    </row>
  </sheetData>
  <hyperlinks>
    <hyperlink ref="A24" location="Contents!A1" display="Hom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K21" sqref="K21"/>
    </sheetView>
  </sheetViews>
  <sheetFormatPr defaultRowHeight="15" x14ac:dyDescent="0.25"/>
  <cols>
    <col min="1" max="1" width="32.42578125" customWidth="1"/>
    <col min="2" max="2" width="13.85546875" bestFit="1" customWidth="1"/>
    <col min="4" max="5" width="14.28515625" customWidth="1"/>
    <col min="6" max="6" width="9.85546875" bestFit="1" customWidth="1"/>
  </cols>
  <sheetData>
    <row r="1" spans="1:8" x14ac:dyDescent="0.25">
      <c r="A1" s="11" t="s">
        <v>430</v>
      </c>
    </row>
    <row r="2" spans="1:8" ht="15.75" thickBot="1" x14ac:dyDescent="0.3"/>
    <row r="3" spans="1:8" ht="30.75" thickBot="1" x14ac:dyDescent="0.3">
      <c r="A3" s="39" t="s">
        <v>9</v>
      </c>
      <c r="B3" s="39" t="s">
        <v>28</v>
      </c>
      <c r="C3" s="39" t="s">
        <v>29</v>
      </c>
      <c r="D3" s="39" t="s">
        <v>31</v>
      </c>
      <c r="E3" s="39" t="s">
        <v>114</v>
      </c>
      <c r="F3" s="39" t="s">
        <v>16</v>
      </c>
      <c r="H3" s="19" t="s">
        <v>372</v>
      </c>
    </row>
    <row r="4" spans="1:8" x14ac:dyDescent="0.25">
      <c r="A4" s="15">
        <v>2008</v>
      </c>
      <c r="B4" s="15">
        <v>429</v>
      </c>
      <c r="C4" s="15">
        <v>608</v>
      </c>
      <c r="D4" s="15">
        <v>43</v>
      </c>
      <c r="E4" s="15">
        <v>17</v>
      </c>
      <c r="F4" s="15">
        <v>1097</v>
      </c>
    </row>
    <row r="5" spans="1:8" x14ac:dyDescent="0.25">
      <c r="A5" s="5">
        <v>2009</v>
      </c>
      <c r="B5" s="5">
        <v>450</v>
      </c>
      <c r="C5" s="5">
        <v>661</v>
      </c>
      <c r="D5" s="5">
        <v>33</v>
      </c>
      <c r="E5" s="5">
        <v>6</v>
      </c>
      <c r="F5" s="5">
        <v>1150</v>
      </c>
    </row>
    <row r="6" spans="1:8" x14ac:dyDescent="0.25">
      <c r="A6" s="15">
        <v>2010</v>
      </c>
      <c r="B6" s="15">
        <v>402</v>
      </c>
      <c r="C6" s="15">
        <v>504</v>
      </c>
      <c r="D6" s="15">
        <v>32</v>
      </c>
      <c r="E6" s="15">
        <v>9</v>
      </c>
      <c r="F6" s="15">
        <v>947</v>
      </c>
    </row>
    <row r="7" spans="1:8" x14ac:dyDescent="0.25">
      <c r="A7" s="5">
        <v>2011</v>
      </c>
      <c r="B7" s="5">
        <v>418</v>
      </c>
      <c r="C7" s="5">
        <v>425</v>
      </c>
      <c r="D7" s="5">
        <v>33</v>
      </c>
      <c r="E7" s="5">
        <v>8</v>
      </c>
      <c r="F7" s="5">
        <v>884</v>
      </c>
    </row>
    <row r="8" spans="1:8" x14ac:dyDescent="0.25">
      <c r="A8" s="15">
        <v>2012</v>
      </c>
      <c r="B8" s="15">
        <v>379</v>
      </c>
      <c r="C8" s="15">
        <v>422</v>
      </c>
      <c r="D8" s="15">
        <v>27</v>
      </c>
      <c r="E8" s="15">
        <v>15</v>
      </c>
      <c r="F8" s="15">
        <v>843</v>
      </c>
    </row>
    <row r="9" spans="1:8" x14ac:dyDescent="0.25">
      <c r="A9" s="5">
        <v>2013</v>
      </c>
      <c r="B9" s="5">
        <v>348</v>
      </c>
      <c r="C9" s="5">
        <v>387</v>
      </c>
      <c r="D9" s="5">
        <v>34</v>
      </c>
      <c r="E9" s="5">
        <v>8</v>
      </c>
      <c r="F9" s="5">
        <v>777</v>
      </c>
    </row>
    <row r="10" spans="1:8" x14ac:dyDescent="0.25">
      <c r="A10" s="15">
        <v>2014</v>
      </c>
      <c r="B10" s="15">
        <v>332</v>
      </c>
      <c r="C10" s="15">
        <v>420</v>
      </c>
      <c r="D10" s="15">
        <v>31</v>
      </c>
      <c r="E10" s="15">
        <v>6</v>
      </c>
      <c r="F10" s="15">
        <v>789</v>
      </c>
    </row>
    <row r="11" spans="1:8" x14ac:dyDescent="0.25">
      <c r="A11" s="5">
        <v>2015</v>
      </c>
      <c r="B11" s="5">
        <v>332</v>
      </c>
      <c r="C11" s="5">
        <v>402</v>
      </c>
      <c r="D11" s="5">
        <v>36</v>
      </c>
      <c r="E11" s="5">
        <v>15</v>
      </c>
      <c r="F11" s="5">
        <v>785</v>
      </c>
    </row>
    <row r="12" spans="1:8" x14ac:dyDescent="0.25">
      <c r="A12" s="15">
        <v>2016</v>
      </c>
      <c r="B12" s="15">
        <v>349</v>
      </c>
      <c r="C12" s="15">
        <v>514</v>
      </c>
      <c r="D12" s="15">
        <v>24</v>
      </c>
      <c r="E12" s="15">
        <v>9</v>
      </c>
      <c r="F12" s="15">
        <v>896</v>
      </c>
    </row>
    <row r="13" spans="1:8" x14ac:dyDescent="0.25">
      <c r="A13" s="5">
        <v>2017</v>
      </c>
      <c r="B13" s="5">
        <v>343</v>
      </c>
      <c r="C13" s="5">
        <v>446</v>
      </c>
      <c r="D13" s="5">
        <v>46</v>
      </c>
      <c r="E13" s="5">
        <v>6</v>
      </c>
      <c r="F13" s="5">
        <v>841</v>
      </c>
    </row>
    <row r="14" spans="1:8" x14ac:dyDescent="0.25">
      <c r="A14" s="191">
        <v>2018</v>
      </c>
      <c r="B14" s="191">
        <v>321</v>
      </c>
      <c r="C14" s="191">
        <v>419</v>
      </c>
      <c r="D14" s="191">
        <v>32</v>
      </c>
      <c r="E14" s="191">
        <v>13</v>
      </c>
      <c r="F14" s="191">
        <v>785</v>
      </c>
    </row>
    <row r="15" spans="1:8" ht="15.75" thickBot="1" x14ac:dyDescent="0.3">
      <c r="A15" s="195">
        <v>2019</v>
      </c>
      <c r="B15" s="195">
        <v>343</v>
      </c>
      <c r="C15" s="195">
        <v>423</v>
      </c>
      <c r="D15" s="195">
        <v>50</v>
      </c>
      <c r="E15" s="195">
        <v>14</v>
      </c>
      <c r="F15" s="195">
        <v>830</v>
      </c>
    </row>
    <row r="16" spans="1:8" x14ac:dyDescent="0.25">
      <c r="A16" s="199" t="s">
        <v>11</v>
      </c>
      <c r="B16" s="276">
        <f>AVERAGE(B8:B12)</f>
        <v>348</v>
      </c>
      <c r="C16" s="276">
        <f>AVERAGE(C8:C12)</f>
        <v>429</v>
      </c>
      <c r="D16" s="276">
        <f>AVERAGE(D8:D12)</f>
        <v>30.4</v>
      </c>
      <c r="E16" s="276">
        <f>AVERAGE(E8:E12)</f>
        <v>10.6</v>
      </c>
      <c r="F16" s="276">
        <f>AVERAGE(F8:F12)</f>
        <v>818</v>
      </c>
    </row>
    <row r="17" spans="1:8" x14ac:dyDescent="0.25">
      <c r="A17" s="220" t="s">
        <v>156</v>
      </c>
      <c r="B17" s="277">
        <f>AVERAGE(B9:B13)</f>
        <v>340.8</v>
      </c>
      <c r="C17" s="277">
        <f t="shared" ref="C17:F19" si="0">AVERAGE(C9:C13)</f>
        <v>433.8</v>
      </c>
      <c r="D17" s="277">
        <f t="shared" si="0"/>
        <v>34.200000000000003</v>
      </c>
      <c r="E17" s="277">
        <f t="shared" si="0"/>
        <v>8.8000000000000007</v>
      </c>
      <c r="F17" s="277">
        <f t="shared" si="0"/>
        <v>817.6</v>
      </c>
    </row>
    <row r="18" spans="1:8" x14ac:dyDescent="0.25">
      <c r="A18" s="220" t="s">
        <v>218</v>
      </c>
      <c r="B18" s="277">
        <f>AVERAGE(B10:B14)</f>
        <v>335.4</v>
      </c>
      <c r="C18" s="277">
        <f t="shared" si="0"/>
        <v>440.2</v>
      </c>
      <c r="D18" s="277">
        <f t="shared" si="0"/>
        <v>33.799999999999997</v>
      </c>
      <c r="E18" s="277">
        <f t="shared" si="0"/>
        <v>9.8000000000000007</v>
      </c>
      <c r="F18" s="277">
        <f t="shared" si="0"/>
        <v>819.2</v>
      </c>
    </row>
    <row r="19" spans="1:8" ht="15.75" thickBot="1" x14ac:dyDescent="0.3">
      <c r="A19" s="220" t="s">
        <v>251</v>
      </c>
      <c r="B19" s="277">
        <f>AVERAGE(B11:B15)</f>
        <v>337.6</v>
      </c>
      <c r="C19" s="277">
        <f t="shared" si="0"/>
        <v>440.8</v>
      </c>
      <c r="D19" s="277">
        <f t="shared" si="0"/>
        <v>37.6</v>
      </c>
      <c r="E19" s="277">
        <f t="shared" si="0"/>
        <v>11.4</v>
      </c>
      <c r="F19" s="277">
        <f t="shared" si="0"/>
        <v>827.4</v>
      </c>
    </row>
    <row r="20" spans="1:8" ht="45.75" thickBot="1" x14ac:dyDescent="0.3">
      <c r="A20" s="203" t="s">
        <v>274</v>
      </c>
      <c r="B20" s="226">
        <f>(B19-B16)/B16</f>
        <v>-2.9885057471264301E-2</v>
      </c>
      <c r="C20" s="226">
        <f>(C19-C16)/C16</f>
        <v>2.7505827505827533E-2</v>
      </c>
      <c r="D20" s="226">
        <f>(D19-D16)/D16</f>
        <v>0.23684210526315799</v>
      </c>
      <c r="E20" s="226">
        <f>(E19-E16)/E16</f>
        <v>7.5471698113207614E-2</v>
      </c>
      <c r="F20" s="226">
        <f>(F19-F16)/F16</f>
        <v>1.1491442542787259E-2</v>
      </c>
    </row>
    <row r="21" spans="1:8" x14ac:dyDescent="0.25">
      <c r="A21" s="36" t="s">
        <v>12</v>
      </c>
    </row>
    <row r="22" spans="1:8" x14ac:dyDescent="0.25">
      <c r="B22" s="238"/>
      <c r="C22" s="238"/>
      <c r="D22" s="238"/>
      <c r="E22" s="238"/>
    </row>
    <row r="23" spans="1:8" x14ac:dyDescent="0.25">
      <c r="A23" s="9" t="s">
        <v>88</v>
      </c>
      <c r="B23" s="285"/>
      <c r="C23" s="285"/>
      <c r="D23" s="285"/>
      <c r="E23" s="285"/>
    </row>
    <row r="24" spans="1:8" x14ac:dyDescent="0.25">
      <c r="H24" t="s">
        <v>220</v>
      </c>
    </row>
    <row r="25" spans="1:8" x14ac:dyDescent="0.25">
      <c r="A25" s="11" t="s">
        <v>431</v>
      </c>
    </row>
    <row r="26" spans="1:8" ht="15.75" thickBot="1" x14ac:dyDescent="0.3"/>
    <row r="27" spans="1:8" ht="30.75" thickBot="1" x14ac:dyDescent="0.3">
      <c r="A27" s="199" t="s">
        <v>9</v>
      </c>
      <c r="B27" s="199" t="s">
        <v>28</v>
      </c>
      <c r="C27" s="199" t="s">
        <v>29</v>
      </c>
      <c r="D27" s="199" t="s">
        <v>31</v>
      </c>
      <c r="E27" s="199" t="s">
        <v>114</v>
      </c>
      <c r="F27" s="199" t="s">
        <v>16</v>
      </c>
    </row>
    <row r="28" spans="1:8" x14ac:dyDescent="0.25">
      <c r="A28" s="227" t="s">
        <v>160</v>
      </c>
      <c r="B28" s="234">
        <f>AVERAGE(B4:B8)</f>
        <v>415.6</v>
      </c>
      <c r="C28" s="234">
        <f>AVERAGE(C4:C8)</f>
        <v>524</v>
      </c>
      <c r="D28" s="234">
        <f>AVERAGE(D4:D8)</f>
        <v>33.6</v>
      </c>
      <c r="E28" s="234">
        <f>AVERAGE(E4:E8)</f>
        <v>11</v>
      </c>
      <c r="F28" s="234">
        <f>AVERAGE(F4:F8)</f>
        <v>984.2</v>
      </c>
    </row>
    <row r="29" spans="1:8" x14ac:dyDescent="0.25">
      <c r="A29" s="177" t="s">
        <v>161</v>
      </c>
      <c r="B29" s="74">
        <f t="shared" ref="B29:F34" si="1">AVERAGE(B5:B9)</f>
        <v>399.4</v>
      </c>
      <c r="C29" s="74">
        <f t="shared" si="1"/>
        <v>479.8</v>
      </c>
      <c r="D29" s="74">
        <f t="shared" si="1"/>
        <v>31.8</v>
      </c>
      <c r="E29" s="74">
        <f t="shared" si="1"/>
        <v>9.1999999999999993</v>
      </c>
      <c r="F29" s="74">
        <f t="shared" si="1"/>
        <v>920.2</v>
      </c>
    </row>
    <row r="30" spans="1:8" x14ac:dyDescent="0.25">
      <c r="A30" s="92" t="s">
        <v>162</v>
      </c>
      <c r="B30" s="235">
        <f t="shared" si="1"/>
        <v>375.8</v>
      </c>
      <c r="C30" s="235">
        <f t="shared" si="1"/>
        <v>431.6</v>
      </c>
      <c r="D30" s="235">
        <f t="shared" si="1"/>
        <v>31.4</v>
      </c>
      <c r="E30" s="235">
        <f t="shared" si="1"/>
        <v>9.1999999999999993</v>
      </c>
      <c r="F30" s="235">
        <f t="shared" si="1"/>
        <v>848</v>
      </c>
    </row>
    <row r="31" spans="1:8" x14ac:dyDescent="0.25">
      <c r="A31" s="177" t="s">
        <v>163</v>
      </c>
      <c r="B31" s="74">
        <f t="shared" si="1"/>
        <v>361.8</v>
      </c>
      <c r="C31" s="74">
        <f t="shared" si="1"/>
        <v>411.2</v>
      </c>
      <c r="D31" s="74">
        <f t="shared" si="1"/>
        <v>32.200000000000003</v>
      </c>
      <c r="E31" s="74">
        <f t="shared" si="1"/>
        <v>10.4</v>
      </c>
      <c r="F31" s="74">
        <f t="shared" si="1"/>
        <v>815.6</v>
      </c>
    </row>
    <row r="32" spans="1:8" x14ac:dyDescent="0.25">
      <c r="A32" s="92" t="s">
        <v>155</v>
      </c>
      <c r="B32" s="235">
        <f t="shared" si="1"/>
        <v>348</v>
      </c>
      <c r="C32" s="235">
        <f t="shared" si="1"/>
        <v>429</v>
      </c>
      <c r="D32" s="235">
        <f t="shared" si="1"/>
        <v>30.4</v>
      </c>
      <c r="E32" s="235">
        <f t="shared" si="1"/>
        <v>10.6</v>
      </c>
      <c r="F32" s="235">
        <f t="shared" si="1"/>
        <v>818</v>
      </c>
    </row>
    <row r="33" spans="1:6" x14ac:dyDescent="0.25">
      <c r="A33" s="177" t="s">
        <v>156</v>
      </c>
      <c r="B33" s="74">
        <f t="shared" si="1"/>
        <v>340.8</v>
      </c>
      <c r="C33" s="74">
        <f t="shared" si="1"/>
        <v>433.8</v>
      </c>
      <c r="D33" s="74">
        <f t="shared" si="1"/>
        <v>34.200000000000003</v>
      </c>
      <c r="E33" s="74">
        <f t="shared" si="1"/>
        <v>8.8000000000000007</v>
      </c>
      <c r="F33" s="74">
        <f t="shared" si="1"/>
        <v>817.6</v>
      </c>
    </row>
    <row r="34" spans="1:6" x14ac:dyDescent="0.25">
      <c r="A34" s="92" t="s">
        <v>218</v>
      </c>
      <c r="B34" s="235">
        <f>AVERAGE(B10:B14)</f>
        <v>335.4</v>
      </c>
      <c r="C34" s="235">
        <f t="shared" si="1"/>
        <v>440.2</v>
      </c>
      <c r="D34" s="235">
        <f t="shared" si="1"/>
        <v>33.799999999999997</v>
      </c>
      <c r="E34" s="235">
        <f t="shared" si="1"/>
        <v>9.8000000000000007</v>
      </c>
      <c r="F34" s="235">
        <f t="shared" si="1"/>
        <v>819.2</v>
      </c>
    </row>
    <row r="35" spans="1:6" ht="15.75" thickBot="1" x14ac:dyDescent="0.3">
      <c r="A35" s="329" t="s">
        <v>251</v>
      </c>
      <c r="B35" s="335">
        <f>AVERAGE(B11:B15)</f>
        <v>337.6</v>
      </c>
      <c r="C35" s="335">
        <f>AVERAGE(C11:C15)</f>
        <v>440.8</v>
      </c>
      <c r="D35" s="335">
        <f>AVERAGE(D11:D15)</f>
        <v>37.6</v>
      </c>
      <c r="E35" s="335">
        <f>AVERAGE(E11:E15)</f>
        <v>11.4</v>
      </c>
      <c r="F35" s="335">
        <f>AVERAGE(F11:F15)</f>
        <v>827.4</v>
      </c>
    </row>
    <row r="36" spans="1:6" x14ac:dyDescent="0.25">
      <c r="A36" s="36" t="s">
        <v>12</v>
      </c>
    </row>
  </sheetData>
  <hyperlinks>
    <hyperlink ref="A23" location="Contents!A1" display="Hom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D1" workbookViewId="0">
      <selection activeCell="Q22" sqref="Q22"/>
    </sheetView>
  </sheetViews>
  <sheetFormatPr defaultRowHeight="15" x14ac:dyDescent="0.25"/>
  <cols>
    <col min="1" max="1" width="26.85546875" customWidth="1"/>
    <col min="4" max="5" width="19.85546875" customWidth="1"/>
  </cols>
  <sheetData>
    <row r="1" spans="1:10" x14ac:dyDescent="0.25">
      <c r="A1" s="40" t="s">
        <v>428</v>
      </c>
    </row>
    <row r="2" spans="1:10" ht="15.75" thickBot="1" x14ac:dyDescent="0.3">
      <c r="H2" s="40" t="s">
        <v>371</v>
      </c>
    </row>
    <row r="3" spans="1:10" ht="15.75" thickBot="1" x14ac:dyDescent="0.3">
      <c r="A3" s="39" t="s">
        <v>9</v>
      </c>
      <c r="B3" s="39" t="s">
        <v>28</v>
      </c>
      <c r="C3" s="39" t="s">
        <v>29</v>
      </c>
      <c r="D3" s="39" t="s">
        <v>31</v>
      </c>
      <c r="E3" s="39" t="s">
        <v>114</v>
      </c>
      <c r="F3" s="39" t="s">
        <v>16</v>
      </c>
      <c r="H3" s="101"/>
      <c r="I3" s="101"/>
      <c r="J3" s="101"/>
    </row>
    <row r="4" spans="1:10" x14ac:dyDescent="0.25">
      <c r="A4" s="15">
        <v>2008</v>
      </c>
      <c r="B4" s="15">
        <v>122</v>
      </c>
      <c r="C4" s="15">
        <v>203</v>
      </c>
      <c r="D4" s="15">
        <v>13</v>
      </c>
      <c r="E4" s="15">
        <v>3</v>
      </c>
      <c r="F4" s="15">
        <v>341</v>
      </c>
      <c r="H4" s="102"/>
      <c r="I4" s="102"/>
      <c r="J4" s="102"/>
    </row>
    <row r="5" spans="1:10" x14ac:dyDescent="0.25">
      <c r="A5" s="5">
        <v>2009</v>
      </c>
      <c r="B5" s="5">
        <v>89</v>
      </c>
      <c r="C5" s="5">
        <v>221</v>
      </c>
      <c r="D5" s="5">
        <v>9</v>
      </c>
      <c r="E5" s="5">
        <v>1</v>
      </c>
      <c r="F5" s="5">
        <v>320</v>
      </c>
      <c r="H5" s="102"/>
      <c r="I5" s="102"/>
      <c r="J5" s="102"/>
    </row>
    <row r="6" spans="1:10" x14ac:dyDescent="0.25">
      <c r="A6" s="15">
        <v>2010</v>
      </c>
      <c r="B6" s="15">
        <v>85</v>
      </c>
      <c r="C6" s="15">
        <v>180</v>
      </c>
      <c r="D6" s="15">
        <v>4</v>
      </c>
      <c r="E6" s="15">
        <v>1</v>
      </c>
      <c r="F6" s="15">
        <v>270</v>
      </c>
      <c r="H6" s="102"/>
      <c r="I6" s="102"/>
      <c r="J6" s="102"/>
    </row>
    <row r="7" spans="1:10" x14ac:dyDescent="0.25">
      <c r="A7" s="5">
        <v>2011</v>
      </c>
      <c r="B7" s="5">
        <v>65</v>
      </c>
      <c r="C7" s="5">
        <v>143</v>
      </c>
      <c r="D7" s="5">
        <v>3</v>
      </c>
      <c r="E7" s="5">
        <v>2</v>
      </c>
      <c r="F7" s="5">
        <v>213</v>
      </c>
      <c r="H7" s="102"/>
      <c r="I7" s="102"/>
      <c r="J7" s="102"/>
    </row>
    <row r="8" spans="1:10" x14ac:dyDescent="0.25">
      <c r="A8" s="15">
        <v>2012</v>
      </c>
      <c r="B8" s="15">
        <v>77</v>
      </c>
      <c r="C8" s="15">
        <v>134</v>
      </c>
      <c r="D8" s="15">
        <v>3</v>
      </c>
      <c r="E8" s="15">
        <v>7</v>
      </c>
      <c r="F8" s="15">
        <v>221</v>
      </c>
      <c r="H8" s="101"/>
      <c r="I8" s="104"/>
      <c r="J8" s="104"/>
    </row>
    <row r="9" spans="1:10" x14ac:dyDescent="0.25">
      <c r="A9" s="5">
        <v>2013</v>
      </c>
      <c r="B9" s="5">
        <v>57</v>
      </c>
      <c r="C9" s="5">
        <v>122</v>
      </c>
      <c r="D9" s="5">
        <v>9</v>
      </c>
      <c r="E9" s="5">
        <v>1</v>
      </c>
      <c r="F9" s="5">
        <v>189</v>
      </c>
      <c r="H9" s="102"/>
      <c r="I9" s="102"/>
      <c r="J9" s="102"/>
    </row>
    <row r="10" spans="1:10" x14ac:dyDescent="0.25">
      <c r="A10" s="15">
        <v>2014</v>
      </c>
      <c r="B10" s="15">
        <v>74</v>
      </c>
      <c r="C10" s="15">
        <v>165</v>
      </c>
      <c r="D10" s="15">
        <v>2</v>
      </c>
      <c r="E10" s="15">
        <v>2</v>
      </c>
      <c r="F10" s="15">
        <v>243</v>
      </c>
      <c r="H10" s="102"/>
      <c r="I10" s="103"/>
      <c r="J10" s="103"/>
    </row>
    <row r="11" spans="1:10" x14ac:dyDescent="0.25">
      <c r="A11" s="5">
        <v>2015</v>
      </c>
      <c r="B11" s="5">
        <v>57</v>
      </c>
      <c r="C11" s="5">
        <v>147</v>
      </c>
      <c r="D11" s="5">
        <v>3</v>
      </c>
      <c r="E11" s="5">
        <v>7</v>
      </c>
      <c r="F11" s="5">
        <v>214</v>
      </c>
      <c r="H11" s="102"/>
      <c r="I11" s="103"/>
      <c r="J11" s="103"/>
    </row>
    <row r="12" spans="1:10" x14ac:dyDescent="0.25">
      <c r="A12" s="15">
        <v>2016</v>
      </c>
      <c r="B12" s="15">
        <v>54</v>
      </c>
      <c r="C12" s="15">
        <v>164</v>
      </c>
      <c r="D12" s="15">
        <v>2</v>
      </c>
      <c r="E12" s="15">
        <v>3</v>
      </c>
      <c r="F12" s="15">
        <v>223</v>
      </c>
    </row>
    <row r="13" spans="1:10" x14ac:dyDescent="0.25">
      <c r="A13" s="5">
        <v>2017</v>
      </c>
      <c r="B13" s="5">
        <v>59</v>
      </c>
      <c r="C13" s="5">
        <v>140</v>
      </c>
      <c r="D13" s="5">
        <v>17</v>
      </c>
      <c r="E13" s="5">
        <v>2</v>
      </c>
      <c r="F13" s="5">
        <v>218</v>
      </c>
    </row>
    <row r="14" spans="1:10" x14ac:dyDescent="0.25">
      <c r="A14" s="191">
        <v>2018</v>
      </c>
      <c r="B14" s="191">
        <v>47</v>
      </c>
      <c r="C14" s="191">
        <v>132</v>
      </c>
      <c r="D14" s="191">
        <v>5</v>
      </c>
      <c r="E14" s="191">
        <v>3</v>
      </c>
      <c r="F14" s="191">
        <v>187</v>
      </c>
    </row>
    <row r="15" spans="1:10" ht="15.75" thickBot="1" x14ac:dyDescent="0.3">
      <c r="A15" s="195">
        <v>2019</v>
      </c>
      <c r="B15" s="195">
        <v>59</v>
      </c>
      <c r="C15" s="195">
        <v>141</v>
      </c>
      <c r="D15" s="195">
        <v>4</v>
      </c>
      <c r="E15" s="195">
        <v>6</v>
      </c>
      <c r="F15" s="195">
        <v>210</v>
      </c>
    </row>
    <row r="16" spans="1:10" ht="15.75" thickBot="1" x14ac:dyDescent="0.3">
      <c r="A16" s="39" t="s">
        <v>11</v>
      </c>
      <c r="B16" s="239">
        <v>63.8</v>
      </c>
      <c r="C16" s="239">
        <v>146.4</v>
      </c>
      <c r="D16" s="239">
        <v>3.8</v>
      </c>
      <c r="E16" s="239">
        <v>4</v>
      </c>
      <c r="F16" s="239">
        <v>218</v>
      </c>
    </row>
    <row r="17" spans="1:8" ht="15.75" thickBot="1" x14ac:dyDescent="0.3">
      <c r="A17" s="87" t="s">
        <v>156</v>
      </c>
      <c r="B17" s="278">
        <v>60.2</v>
      </c>
      <c r="C17" s="278">
        <v>147.6</v>
      </c>
      <c r="D17" s="278">
        <v>6.6</v>
      </c>
      <c r="E17" s="278">
        <v>3</v>
      </c>
      <c r="F17" s="278">
        <v>217.4</v>
      </c>
    </row>
    <row r="18" spans="1:8" ht="15.75" thickBot="1" x14ac:dyDescent="0.3">
      <c r="A18" s="198" t="s">
        <v>218</v>
      </c>
      <c r="B18" s="278">
        <v>58.2</v>
      </c>
      <c r="C18" s="278">
        <v>149.6</v>
      </c>
      <c r="D18" s="278">
        <v>5.8</v>
      </c>
      <c r="E18" s="278">
        <v>3.4</v>
      </c>
      <c r="F18" s="278">
        <v>217</v>
      </c>
    </row>
    <row r="19" spans="1:8" ht="15.75" thickBot="1" x14ac:dyDescent="0.3">
      <c r="A19" s="320" t="s">
        <v>251</v>
      </c>
      <c r="B19" s="283">
        <v>55.2</v>
      </c>
      <c r="C19" s="283">
        <v>144.80000000000001</v>
      </c>
      <c r="D19" s="283">
        <v>6.2</v>
      </c>
      <c r="E19" s="283">
        <v>4.2</v>
      </c>
      <c r="F19" s="283">
        <v>210.4</v>
      </c>
    </row>
    <row r="20" spans="1:8" ht="45.75" thickBot="1" x14ac:dyDescent="0.3">
      <c r="A20" s="88" t="s">
        <v>275</v>
      </c>
      <c r="B20" s="89">
        <f>(B19-B16)/B16</f>
        <v>-0.13479623824451403</v>
      </c>
      <c r="C20" s="89">
        <f>(C19-C16)/C16</f>
        <v>-1.092896174863384E-2</v>
      </c>
      <c r="D20" s="89">
        <f>(D19-D16)/D16</f>
        <v>0.63157894736842113</v>
      </c>
      <c r="E20" s="89">
        <f>(E19-E16)/E16</f>
        <v>5.0000000000000044E-2</v>
      </c>
      <c r="F20" s="89">
        <f>(F19-F16)/F16</f>
        <v>-3.4862385321100892E-2</v>
      </c>
    </row>
    <row r="21" spans="1:8" x14ac:dyDescent="0.25">
      <c r="A21" s="37" t="s">
        <v>12</v>
      </c>
    </row>
    <row r="23" spans="1:8" x14ac:dyDescent="0.25">
      <c r="A23" s="9" t="s">
        <v>88</v>
      </c>
      <c r="B23" s="285"/>
      <c r="C23" s="285"/>
      <c r="D23" s="285"/>
      <c r="E23" s="285"/>
      <c r="F23" s="285"/>
    </row>
    <row r="26" spans="1:8" ht="15.75" thickBot="1" x14ac:dyDescent="0.3">
      <c r="A26" s="40" t="s">
        <v>429</v>
      </c>
    </row>
    <row r="27" spans="1:8" x14ac:dyDescent="0.25">
      <c r="A27" s="199" t="s">
        <v>9</v>
      </c>
      <c r="B27" s="199" t="s">
        <v>28</v>
      </c>
      <c r="C27" s="199" t="s">
        <v>29</v>
      </c>
      <c r="D27" s="199" t="s">
        <v>31</v>
      </c>
      <c r="E27" s="199" t="s">
        <v>114</v>
      </c>
      <c r="F27" s="199" t="s">
        <v>16</v>
      </c>
      <c r="H27" s="40" t="s">
        <v>231</v>
      </c>
    </row>
    <row r="28" spans="1:8" x14ac:dyDescent="0.25">
      <c r="A28" s="222" t="s">
        <v>160</v>
      </c>
      <c r="B28" s="236">
        <f>AVERAGE(B4:B8)</f>
        <v>87.6</v>
      </c>
      <c r="C28" s="236">
        <f>AVERAGE(C4:C8)</f>
        <v>176.2</v>
      </c>
      <c r="D28" s="236">
        <f>AVERAGE(D4:D8)</f>
        <v>6.4</v>
      </c>
      <c r="E28" s="236">
        <f>AVERAGE(E4:E8)</f>
        <v>2.8</v>
      </c>
      <c r="F28" s="236">
        <f>AVERAGE(F4:F8)</f>
        <v>273</v>
      </c>
    </row>
    <row r="29" spans="1:8" x14ac:dyDescent="0.25">
      <c r="A29" s="177" t="s">
        <v>161</v>
      </c>
      <c r="B29" s="74">
        <f t="shared" ref="B29:F34" si="0">AVERAGE(B5:B9)</f>
        <v>74.599999999999994</v>
      </c>
      <c r="C29" s="74">
        <f t="shared" si="0"/>
        <v>160</v>
      </c>
      <c r="D29" s="74">
        <f t="shared" si="0"/>
        <v>5.6</v>
      </c>
      <c r="E29" s="74">
        <f t="shared" si="0"/>
        <v>2.4</v>
      </c>
      <c r="F29" s="74">
        <f t="shared" si="0"/>
        <v>242.6</v>
      </c>
    </row>
    <row r="30" spans="1:8" x14ac:dyDescent="0.25">
      <c r="A30" s="92" t="s">
        <v>162</v>
      </c>
      <c r="B30" s="235">
        <f t="shared" si="0"/>
        <v>71.599999999999994</v>
      </c>
      <c r="C30" s="235">
        <f t="shared" si="0"/>
        <v>148.80000000000001</v>
      </c>
      <c r="D30" s="235">
        <f t="shared" si="0"/>
        <v>4.2</v>
      </c>
      <c r="E30" s="235">
        <f t="shared" si="0"/>
        <v>2.6</v>
      </c>
      <c r="F30" s="235">
        <f t="shared" si="0"/>
        <v>227.2</v>
      </c>
    </row>
    <row r="31" spans="1:8" x14ac:dyDescent="0.25">
      <c r="A31" s="177" t="s">
        <v>163</v>
      </c>
      <c r="B31" s="74">
        <f t="shared" si="0"/>
        <v>66</v>
      </c>
      <c r="C31" s="74">
        <f t="shared" si="0"/>
        <v>142.19999999999999</v>
      </c>
      <c r="D31" s="74">
        <f t="shared" si="0"/>
        <v>4</v>
      </c>
      <c r="E31" s="74">
        <f t="shared" si="0"/>
        <v>3.8</v>
      </c>
      <c r="F31" s="74">
        <f t="shared" si="0"/>
        <v>216</v>
      </c>
    </row>
    <row r="32" spans="1:8" x14ac:dyDescent="0.25">
      <c r="A32" s="92" t="s">
        <v>155</v>
      </c>
      <c r="B32" s="235">
        <f t="shared" si="0"/>
        <v>63.8</v>
      </c>
      <c r="C32" s="235">
        <f t="shared" si="0"/>
        <v>146.4</v>
      </c>
      <c r="D32" s="235">
        <f t="shared" si="0"/>
        <v>3.8</v>
      </c>
      <c r="E32" s="235">
        <f t="shared" si="0"/>
        <v>4</v>
      </c>
      <c r="F32" s="235">
        <f t="shared" si="0"/>
        <v>218</v>
      </c>
    </row>
    <row r="33" spans="1:6" x14ac:dyDescent="0.25">
      <c r="A33" s="177" t="s">
        <v>156</v>
      </c>
      <c r="B33" s="74">
        <f t="shared" si="0"/>
        <v>60.2</v>
      </c>
      <c r="C33" s="74">
        <f t="shared" si="0"/>
        <v>147.6</v>
      </c>
      <c r="D33" s="74">
        <f t="shared" si="0"/>
        <v>6.6</v>
      </c>
      <c r="E33" s="74">
        <f t="shared" si="0"/>
        <v>3</v>
      </c>
      <c r="F33" s="74">
        <f t="shared" si="0"/>
        <v>217.4</v>
      </c>
    </row>
    <row r="34" spans="1:6" x14ac:dyDescent="0.25">
      <c r="A34" s="92" t="s">
        <v>218</v>
      </c>
      <c r="B34" s="235">
        <f t="shared" si="0"/>
        <v>58.2</v>
      </c>
      <c r="C34" s="235">
        <f t="shared" si="0"/>
        <v>149.6</v>
      </c>
      <c r="D34" s="235">
        <f t="shared" si="0"/>
        <v>5.8</v>
      </c>
      <c r="E34" s="235">
        <f t="shared" si="0"/>
        <v>3.4</v>
      </c>
      <c r="F34" s="235">
        <f t="shared" si="0"/>
        <v>217</v>
      </c>
    </row>
    <row r="35" spans="1:6" ht="15.75" thickBot="1" x14ac:dyDescent="0.3">
      <c r="A35" s="329" t="s">
        <v>251</v>
      </c>
      <c r="B35" s="335">
        <f>AVERAGE(B11:B15)</f>
        <v>55.2</v>
      </c>
      <c r="C35" s="335">
        <f>AVERAGE(C11:C15)</f>
        <v>144.80000000000001</v>
      </c>
      <c r="D35" s="335">
        <f>AVERAGE(D11:D15)</f>
        <v>6.2</v>
      </c>
      <c r="E35" s="335">
        <f>AVERAGE(E11:E15)</f>
        <v>4.2</v>
      </c>
      <c r="F35" s="335">
        <f>AVERAGE(F11:F15)</f>
        <v>210.4</v>
      </c>
    </row>
    <row r="36" spans="1:6" x14ac:dyDescent="0.25">
      <c r="A36" s="36" t="s">
        <v>12</v>
      </c>
    </row>
  </sheetData>
  <hyperlinks>
    <hyperlink ref="A23" location="Contents!A1" display="Hom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opLeftCell="E16" zoomScaleNormal="100" workbookViewId="0">
      <selection activeCell="S42" sqref="S42"/>
    </sheetView>
  </sheetViews>
  <sheetFormatPr defaultRowHeight="15" x14ac:dyDescent="0.25"/>
  <cols>
    <col min="1" max="1" width="33.42578125" customWidth="1"/>
    <col min="4" max="4" width="14" customWidth="1"/>
    <col min="5" max="5" width="11.140625" customWidth="1"/>
  </cols>
  <sheetData>
    <row r="1" spans="1:12" x14ac:dyDescent="0.25">
      <c r="A1" s="11" t="s">
        <v>426</v>
      </c>
    </row>
    <row r="2" spans="1:12" ht="15.75" thickBot="1" x14ac:dyDescent="0.3">
      <c r="A2" s="11"/>
      <c r="H2" s="11" t="s">
        <v>276</v>
      </c>
    </row>
    <row r="3" spans="1:12" ht="30.75" thickBot="1" x14ac:dyDescent="0.3">
      <c r="A3" s="39" t="s">
        <v>9</v>
      </c>
      <c r="B3" s="39" t="s">
        <v>28</v>
      </c>
      <c r="C3" s="39" t="s">
        <v>29</v>
      </c>
      <c r="D3" s="39" t="s">
        <v>31</v>
      </c>
      <c r="E3" s="39" t="s">
        <v>114</v>
      </c>
      <c r="F3" s="39" t="s">
        <v>16</v>
      </c>
      <c r="H3" s="101"/>
      <c r="I3" s="101"/>
      <c r="J3" s="101"/>
      <c r="K3" s="101"/>
      <c r="L3" s="101" t="s">
        <v>114</v>
      </c>
    </row>
    <row r="4" spans="1:12" x14ac:dyDescent="0.25">
      <c r="A4" s="15">
        <v>2008</v>
      </c>
      <c r="B4" s="15">
        <v>72</v>
      </c>
      <c r="C4" s="15">
        <v>137</v>
      </c>
      <c r="D4" s="15">
        <v>4</v>
      </c>
      <c r="E4" s="15">
        <v>1</v>
      </c>
      <c r="F4" s="15">
        <v>214</v>
      </c>
      <c r="H4" s="102"/>
      <c r="I4" s="102"/>
      <c r="J4" s="102"/>
      <c r="K4" s="102"/>
      <c r="L4" s="102">
        <f>E16</f>
        <v>2.2000000000000002</v>
      </c>
    </row>
    <row r="5" spans="1:12" x14ac:dyDescent="0.25">
      <c r="A5" s="5">
        <v>2009</v>
      </c>
      <c r="B5" s="5">
        <v>63</v>
      </c>
      <c r="C5" s="5">
        <v>163</v>
      </c>
      <c r="D5" s="5">
        <v>7</v>
      </c>
      <c r="E5" s="5">
        <v>0</v>
      </c>
      <c r="F5" s="5">
        <v>233</v>
      </c>
      <c r="H5" s="102"/>
      <c r="I5" s="103"/>
      <c r="J5" s="103"/>
      <c r="K5" s="103"/>
      <c r="L5" s="103">
        <f>E17</f>
        <v>2.2000000000000002</v>
      </c>
    </row>
    <row r="6" spans="1:12" x14ac:dyDescent="0.25">
      <c r="A6" s="15">
        <v>2010</v>
      </c>
      <c r="B6" s="15">
        <v>55</v>
      </c>
      <c r="C6" s="15">
        <v>129</v>
      </c>
      <c r="D6" s="15">
        <v>4</v>
      </c>
      <c r="E6" s="15">
        <v>1</v>
      </c>
      <c r="F6" s="15">
        <v>189</v>
      </c>
      <c r="H6" s="11"/>
    </row>
    <row r="7" spans="1:12" x14ac:dyDescent="0.25">
      <c r="A7" s="5">
        <v>2011</v>
      </c>
      <c r="B7" s="5">
        <v>41</v>
      </c>
      <c r="C7" s="5">
        <v>117</v>
      </c>
      <c r="D7" s="5">
        <v>3</v>
      </c>
      <c r="E7" s="5">
        <v>1</v>
      </c>
      <c r="F7" s="5">
        <v>162</v>
      </c>
    </row>
    <row r="8" spans="1:12" x14ac:dyDescent="0.25">
      <c r="A8" s="15">
        <v>2012</v>
      </c>
      <c r="B8" s="15">
        <v>54</v>
      </c>
      <c r="C8" s="15">
        <v>89</v>
      </c>
      <c r="D8" s="15">
        <v>1</v>
      </c>
      <c r="E8" s="15">
        <v>2</v>
      </c>
      <c r="F8" s="15">
        <v>146</v>
      </c>
    </row>
    <row r="9" spans="1:12" x14ac:dyDescent="0.25">
      <c r="A9" s="5">
        <v>2013</v>
      </c>
      <c r="B9" s="5">
        <v>38</v>
      </c>
      <c r="C9" s="5">
        <v>83</v>
      </c>
      <c r="D9" s="5">
        <v>4</v>
      </c>
      <c r="E9" s="5">
        <v>1</v>
      </c>
      <c r="F9" s="5">
        <v>126</v>
      </c>
    </row>
    <row r="10" spans="1:12" x14ac:dyDescent="0.25">
      <c r="A10" s="15">
        <v>2014</v>
      </c>
      <c r="B10" s="15">
        <v>39</v>
      </c>
      <c r="C10" s="15">
        <v>115</v>
      </c>
      <c r="D10" s="15">
        <v>0</v>
      </c>
      <c r="E10" s="15">
        <v>2</v>
      </c>
      <c r="F10" s="15">
        <v>156</v>
      </c>
    </row>
    <row r="11" spans="1:12" x14ac:dyDescent="0.25">
      <c r="A11" s="5">
        <v>2015</v>
      </c>
      <c r="B11" s="5">
        <v>35</v>
      </c>
      <c r="C11" s="5">
        <v>114</v>
      </c>
      <c r="D11" s="5">
        <v>3</v>
      </c>
      <c r="E11" s="5">
        <v>5</v>
      </c>
      <c r="F11" s="5">
        <v>157</v>
      </c>
    </row>
    <row r="12" spans="1:12" x14ac:dyDescent="0.25">
      <c r="A12" s="15">
        <v>2016</v>
      </c>
      <c r="B12" s="15">
        <v>38</v>
      </c>
      <c r="C12" s="15">
        <v>112</v>
      </c>
      <c r="D12" s="15">
        <v>0</v>
      </c>
      <c r="E12" s="15">
        <v>1</v>
      </c>
      <c r="F12" s="15">
        <v>151</v>
      </c>
    </row>
    <row r="13" spans="1:12" x14ac:dyDescent="0.25">
      <c r="A13" s="5">
        <v>2017</v>
      </c>
      <c r="B13" s="5">
        <v>39</v>
      </c>
      <c r="C13" s="5">
        <v>95</v>
      </c>
      <c r="D13" s="5">
        <v>10</v>
      </c>
      <c r="E13" s="5">
        <v>2</v>
      </c>
      <c r="F13" s="5">
        <v>146</v>
      </c>
    </row>
    <row r="14" spans="1:12" x14ac:dyDescent="0.25">
      <c r="A14" s="191" t="s">
        <v>221</v>
      </c>
      <c r="B14" s="191">
        <v>33</v>
      </c>
      <c r="C14" s="191">
        <v>100</v>
      </c>
      <c r="D14" s="191">
        <v>0</v>
      </c>
      <c r="E14" s="191">
        <v>1</v>
      </c>
      <c r="F14" s="191">
        <v>134</v>
      </c>
    </row>
    <row r="15" spans="1:12" ht="15.75" thickBot="1" x14ac:dyDescent="0.3">
      <c r="A15" s="195">
        <v>2019</v>
      </c>
      <c r="B15" s="195">
        <v>28</v>
      </c>
      <c r="C15" s="195">
        <v>100</v>
      </c>
      <c r="D15" s="195">
        <v>3</v>
      </c>
      <c r="E15" s="195">
        <v>6</v>
      </c>
      <c r="F15" s="195">
        <v>137</v>
      </c>
    </row>
    <row r="16" spans="1:12" ht="15.75" thickBot="1" x14ac:dyDescent="0.3">
      <c r="A16" s="39" t="s">
        <v>11</v>
      </c>
      <c r="B16" s="239">
        <v>40.799999999999997</v>
      </c>
      <c r="C16" s="239">
        <v>102.6</v>
      </c>
      <c r="D16" s="239">
        <v>1.6</v>
      </c>
      <c r="E16" s="239">
        <v>2.2000000000000002</v>
      </c>
      <c r="F16" s="239">
        <v>147.19999999999999</v>
      </c>
    </row>
    <row r="17" spans="1:8" ht="15.75" thickBot="1" x14ac:dyDescent="0.3">
      <c r="A17" s="87" t="s">
        <v>156</v>
      </c>
      <c r="B17" s="278">
        <v>37.799999999999997</v>
      </c>
      <c r="C17" s="278">
        <v>103.8</v>
      </c>
      <c r="D17" s="278">
        <v>3.4</v>
      </c>
      <c r="E17" s="278">
        <v>2.2000000000000002</v>
      </c>
      <c r="F17" s="278">
        <v>147.19999999999999</v>
      </c>
    </row>
    <row r="18" spans="1:8" ht="15.75" thickBot="1" x14ac:dyDescent="0.3">
      <c r="A18" s="198" t="s">
        <v>218</v>
      </c>
      <c r="B18" s="278">
        <v>36.799999999999997</v>
      </c>
      <c r="C18" s="278">
        <v>107.2</v>
      </c>
      <c r="D18" s="278">
        <v>2.6</v>
      </c>
      <c r="E18" s="278">
        <v>2.2000000000000002</v>
      </c>
      <c r="F18" s="278">
        <v>148.80000000000001</v>
      </c>
    </row>
    <row r="19" spans="1:8" ht="15.75" thickBot="1" x14ac:dyDescent="0.3">
      <c r="A19" s="320" t="s">
        <v>251</v>
      </c>
      <c r="B19" s="283">
        <v>34.6</v>
      </c>
      <c r="C19" s="283">
        <v>104.2</v>
      </c>
      <c r="D19" s="283">
        <v>3.2</v>
      </c>
      <c r="E19" s="283">
        <v>3</v>
      </c>
      <c r="F19" s="283">
        <v>145</v>
      </c>
    </row>
    <row r="20" spans="1:8" ht="45.75" thickBot="1" x14ac:dyDescent="0.3">
      <c r="A20" s="88" t="s">
        <v>222</v>
      </c>
      <c r="B20" s="89">
        <v>-0.15196078431372539</v>
      </c>
      <c r="C20" s="89">
        <v>1.5594541910331468E-2</v>
      </c>
      <c r="D20" s="89">
        <v>1</v>
      </c>
      <c r="E20" s="89">
        <v>0.36363636363636354</v>
      </c>
      <c r="F20" s="89">
        <v>-1.4945652173912968E-2</v>
      </c>
    </row>
    <row r="21" spans="1:8" x14ac:dyDescent="0.25">
      <c r="A21" s="37" t="s">
        <v>12</v>
      </c>
    </row>
    <row r="23" spans="1:8" x14ac:dyDescent="0.25">
      <c r="A23" s="9" t="s">
        <v>88</v>
      </c>
    </row>
    <row r="26" spans="1:8" ht="15.75" thickBot="1" x14ac:dyDescent="0.3">
      <c r="A26" s="11" t="s">
        <v>427</v>
      </c>
    </row>
    <row r="27" spans="1:8" ht="30" x14ac:dyDescent="0.25">
      <c r="A27" s="199" t="s">
        <v>9</v>
      </c>
      <c r="B27" s="199" t="s">
        <v>28</v>
      </c>
      <c r="C27" s="199" t="s">
        <v>29</v>
      </c>
      <c r="D27" s="199" t="s">
        <v>31</v>
      </c>
      <c r="E27" s="199" t="s">
        <v>114</v>
      </c>
      <c r="F27" s="199" t="s">
        <v>16</v>
      </c>
      <c r="H27" s="11" t="s">
        <v>232</v>
      </c>
    </row>
    <row r="28" spans="1:8" x14ac:dyDescent="0.25">
      <c r="A28" s="222" t="s">
        <v>160</v>
      </c>
      <c r="B28" s="236">
        <f>AVERAGE(B4:B8)</f>
        <v>57</v>
      </c>
      <c r="C28" s="236">
        <f>AVERAGE(C4:C8)</f>
        <v>127</v>
      </c>
      <c r="D28" s="236">
        <f>AVERAGE(D4:D8)</f>
        <v>3.8</v>
      </c>
      <c r="E28" s="236">
        <f>AVERAGE(E4:E8)</f>
        <v>1</v>
      </c>
      <c r="F28" s="236">
        <f>AVERAGE(F4:F8)</f>
        <v>188.8</v>
      </c>
    </row>
    <row r="29" spans="1:8" x14ac:dyDescent="0.25">
      <c r="A29" s="177" t="s">
        <v>161</v>
      </c>
      <c r="B29" s="74">
        <f t="shared" ref="B29:F34" si="0">AVERAGE(B5:B9)</f>
        <v>50.2</v>
      </c>
      <c r="C29" s="74">
        <f t="shared" si="0"/>
        <v>116.2</v>
      </c>
      <c r="D29" s="74">
        <f t="shared" si="0"/>
        <v>3.8</v>
      </c>
      <c r="E29" s="74">
        <f t="shared" si="0"/>
        <v>1</v>
      </c>
      <c r="F29" s="74">
        <f t="shared" si="0"/>
        <v>171.2</v>
      </c>
    </row>
    <row r="30" spans="1:8" x14ac:dyDescent="0.25">
      <c r="A30" s="92" t="s">
        <v>162</v>
      </c>
      <c r="B30" s="235">
        <f t="shared" si="0"/>
        <v>45.4</v>
      </c>
      <c r="C30" s="235">
        <f t="shared" si="0"/>
        <v>106.6</v>
      </c>
      <c r="D30" s="235">
        <f t="shared" si="0"/>
        <v>2.4</v>
      </c>
      <c r="E30" s="235">
        <f t="shared" si="0"/>
        <v>1.4</v>
      </c>
      <c r="F30" s="235">
        <f t="shared" si="0"/>
        <v>155.80000000000001</v>
      </c>
    </row>
    <row r="31" spans="1:8" x14ac:dyDescent="0.25">
      <c r="A31" s="177" t="s">
        <v>163</v>
      </c>
      <c r="B31" s="74">
        <f t="shared" si="0"/>
        <v>41.4</v>
      </c>
      <c r="C31" s="74">
        <f t="shared" si="0"/>
        <v>103.6</v>
      </c>
      <c r="D31" s="74">
        <f t="shared" si="0"/>
        <v>2.2000000000000002</v>
      </c>
      <c r="E31" s="74">
        <f t="shared" si="0"/>
        <v>2.2000000000000002</v>
      </c>
      <c r="F31" s="74">
        <f t="shared" si="0"/>
        <v>149.4</v>
      </c>
    </row>
    <row r="32" spans="1:8" x14ac:dyDescent="0.25">
      <c r="A32" s="92" t="s">
        <v>155</v>
      </c>
      <c r="B32" s="235">
        <f t="shared" si="0"/>
        <v>40.799999999999997</v>
      </c>
      <c r="C32" s="235">
        <f t="shared" si="0"/>
        <v>102.6</v>
      </c>
      <c r="D32" s="235">
        <f t="shared" si="0"/>
        <v>1.6</v>
      </c>
      <c r="E32" s="235">
        <f t="shared" si="0"/>
        <v>2.2000000000000002</v>
      </c>
      <c r="F32" s="235">
        <f t="shared" si="0"/>
        <v>147.19999999999999</v>
      </c>
    </row>
    <row r="33" spans="1:6" x14ac:dyDescent="0.25">
      <c r="A33" s="177" t="s">
        <v>156</v>
      </c>
      <c r="B33" s="74">
        <f t="shared" si="0"/>
        <v>37.799999999999997</v>
      </c>
      <c r="C33" s="74">
        <f t="shared" si="0"/>
        <v>103.8</v>
      </c>
      <c r="D33" s="74">
        <f t="shared" si="0"/>
        <v>3.4</v>
      </c>
      <c r="E33" s="74">
        <f t="shared" si="0"/>
        <v>2.2000000000000002</v>
      </c>
      <c r="F33" s="74">
        <f t="shared" si="0"/>
        <v>147.19999999999999</v>
      </c>
    </row>
    <row r="34" spans="1:6" x14ac:dyDescent="0.25">
      <c r="A34" s="92" t="s">
        <v>218</v>
      </c>
      <c r="B34" s="235">
        <f t="shared" si="0"/>
        <v>36.799999999999997</v>
      </c>
      <c r="C34" s="235">
        <f t="shared" si="0"/>
        <v>107.2</v>
      </c>
      <c r="D34" s="235">
        <f t="shared" si="0"/>
        <v>2.6</v>
      </c>
      <c r="E34" s="235">
        <f t="shared" si="0"/>
        <v>2.2000000000000002</v>
      </c>
      <c r="F34" s="235">
        <f t="shared" si="0"/>
        <v>148.80000000000001</v>
      </c>
    </row>
    <row r="35" spans="1:6" ht="15.75" thickBot="1" x14ac:dyDescent="0.3">
      <c r="A35" s="329" t="s">
        <v>251</v>
      </c>
      <c r="B35" s="335">
        <f>AVERAGE(B11:B15)</f>
        <v>34.6</v>
      </c>
      <c r="C35" s="335">
        <f>AVERAGE(C11:C15)</f>
        <v>104.2</v>
      </c>
      <c r="D35" s="335">
        <f>AVERAGE(D11:D15)</f>
        <v>3.2</v>
      </c>
      <c r="E35" s="335">
        <f>AVERAGE(E11:E15)</f>
        <v>3</v>
      </c>
      <c r="F35" s="335">
        <f>AVERAGE(F11:F15)</f>
        <v>145</v>
      </c>
    </row>
    <row r="36" spans="1:6" x14ac:dyDescent="0.25">
      <c r="A36" s="36" t="s">
        <v>12</v>
      </c>
    </row>
  </sheetData>
  <hyperlinks>
    <hyperlink ref="A23" location="Contents!A1" display="Hom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P43" sqref="P43"/>
    </sheetView>
  </sheetViews>
  <sheetFormatPr defaultRowHeight="15" x14ac:dyDescent="0.25"/>
  <cols>
    <col min="1" max="1" width="25.85546875" customWidth="1"/>
    <col min="4" max="4" width="13.140625" customWidth="1"/>
    <col min="5" max="5" width="12.7109375" customWidth="1"/>
  </cols>
  <sheetData>
    <row r="1" spans="1:12" ht="14.25" customHeight="1" x14ac:dyDescent="0.25">
      <c r="A1" s="11" t="s">
        <v>424</v>
      </c>
    </row>
    <row r="2" spans="1:12" ht="15.75" thickBot="1" x14ac:dyDescent="0.3">
      <c r="A2" s="11"/>
      <c r="H2" s="11" t="s">
        <v>373</v>
      </c>
    </row>
    <row r="3" spans="1:12" ht="45.75" thickBot="1" x14ac:dyDescent="0.3">
      <c r="A3" s="39" t="s">
        <v>9</v>
      </c>
      <c r="B3" s="39" t="s">
        <v>28</v>
      </c>
      <c r="C3" s="39" t="s">
        <v>29</v>
      </c>
      <c r="D3" s="39" t="s">
        <v>31</v>
      </c>
      <c r="E3" s="39" t="s">
        <v>114</v>
      </c>
      <c r="F3" s="39" t="s">
        <v>16</v>
      </c>
      <c r="H3" s="101"/>
      <c r="I3" s="101"/>
      <c r="J3" s="101"/>
      <c r="K3" s="101"/>
      <c r="L3" s="101" t="s">
        <v>114</v>
      </c>
    </row>
    <row r="4" spans="1:12" x14ac:dyDescent="0.25">
      <c r="A4" s="15">
        <v>2008</v>
      </c>
      <c r="B4" s="15">
        <v>19</v>
      </c>
      <c r="C4" s="15">
        <v>13</v>
      </c>
      <c r="D4" s="15">
        <v>0</v>
      </c>
      <c r="E4" s="15">
        <v>0</v>
      </c>
      <c r="F4" s="15">
        <v>32</v>
      </c>
      <c r="H4" s="102"/>
      <c r="I4" s="102"/>
      <c r="J4" s="102"/>
      <c r="K4" s="102"/>
      <c r="L4" s="102">
        <f>E16</f>
        <v>0</v>
      </c>
    </row>
    <row r="5" spans="1:12" x14ac:dyDescent="0.25">
      <c r="A5" s="5">
        <v>2009</v>
      </c>
      <c r="B5" s="5">
        <v>28</v>
      </c>
      <c r="C5" s="5">
        <v>12</v>
      </c>
      <c r="D5" s="5">
        <v>1</v>
      </c>
      <c r="E5" s="5">
        <v>0</v>
      </c>
      <c r="F5" s="5">
        <v>41</v>
      </c>
      <c r="H5" s="102"/>
      <c r="I5" s="103"/>
      <c r="J5" s="103"/>
      <c r="K5" s="103"/>
      <c r="L5" s="103">
        <f>E17</f>
        <v>0</v>
      </c>
    </row>
    <row r="6" spans="1:12" x14ac:dyDescent="0.25">
      <c r="A6" s="15">
        <v>2010</v>
      </c>
      <c r="B6" s="15">
        <v>19</v>
      </c>
      <c r="C6" s="15">
        <v>8</v>
      </c>
      <c r="D6" s="15">
        <v>0</v>
      </c>
      <c r="E6" s="15">
        <v>0</v>
      </c>
      <c r="F6" s="15">
        <v>27</v>
      </c>
    </row>
    <row r="7" spans="1:12" x14ac:dyDescent="0.25">
      <c r="A7" s="5">
        <v>2011</v>
      </c>
      <c r="B7" s="5">
        <v>12</v>
      </c>
      <c r="C7" s="5">
        <v>11</v>
      </c>
      <c r="D7" s="5">
        <v>1</v>
      </c>
      <c r="E7" s="5">
        <v>0</v>
      </c>
      <c r="F7" s="5">
        <v>24</v>
      </c>
    </row>
    <row r="8" spans="1:12" x14ac:dyDescent="0.25">
      <c r="A8" s="15">
        <v>2012</v>
      </c>
      <c r="B8" s="15">
        <v>17</v>
      </c>
      <c r="C8" s="15">
        <v>6</v>
      </c>
      <c r="D8" s="15">
        <v>0</v>
      </c>
      <c r="E8" s="15">
        <v>0</v>
      </c>
      <c r="F8" s="15">
        <v>23</v>
      </c>
    </row>
    <row r="9" spans="1:12" x14ac:dyDescent="0.25">
      <c r="A9" s="5">
        <v>2013</v>
      </c>
      <c r="B9" s="5">
        <v>9</v>
      </c>
      <c r="C9" s="5">
        <v>10</v>
      </c>
      <c r="D9" s="5">
        <v>1</v>
      </c>
      <c r="E9" s="5">
        <v>0</v>
      </c>
      <c r="F9" s="5">
        <v>20</v>
      </c>
    </row>
    <row r="10" spans="1:12" x14ac:dyDescent="0.25">
      <c r="A10" s="15">
        <v>2014</v>
      </c>
      <c r="B10" s="15">
        <v>14</v>
      </c>
      <c r="C10" s="15">
        <v>5</v>
      </c>
      <c r="D10" s="15">
        <v>0</v>
      </c>
      <c r="E10" s="15">
        <v>0</v>
      </c>
      <c r="F10" s="15">
        <v>19</v>
      </c>
    </row>
    <row r="11" spans="1:12" x14ac:dyDescent="0.25">
      <c r="A11" s="5">
        <v>2015</v>
      </c>
      <c r="B11" s="5">
        <v>16</v>
      </c>
      <c r="C11" s="5">
        <v>6</v>
      </c>
      <c r="D11" s="5">
        <v>0</v>
      </c>
      <c r="E11" s="5">
        <v>0</v>
      </c>
      <c r="F11" s="5">
        <v>22</v>
      </c>
    </row>
    <row r="12" spans="1:12" x14ac:dyDescent="0.25">
      <c r="A12" s="15">
        <v>2016</v>
      </c>
      <c r="B12" s="15">
        <v>12</v>
      </c>
      <c r="C12" s="15">
        <v>6</v>
      </c>
      <c r="D12" s="15">
        <v>1</v>
      </c>
      <c r="E12" s="15">
        <v>0</v>
      </c>
      <c r="F12" s="15">
        <v>19</v>
      </c>
    </row>
    <row r="13" spans="1:12" x14ac:dyDescent="0.25">
      <c r="A13" s="5">
        <v>2017</v>
      </c>
      <c r="B13" s="5">
        <v>10</v>
      </c>
      <c r="C13" s="5">
        <v>3</v>
      </c>
      <c r="D13" s="5">
        <v>0</v>
      </c>
      <c r="E13" s="5">
        <v>0</v>
      </c>
      <c r="F13" s="5">
        <v>13</v>
      </c>
    </row>
    <row r="14" spans="1:12" x14ac:dyDescent="0.25">
      <c r="A14" s="191" t="s">
        <v>221</v>
      </c>
      <c r="B14" s="191">
        <v>5</v>
      </c>
      <c r="C14" s="191">
        <v>9</v>
      </c>
      <c r="D14" s="191">
        <v>0</v>
      </c>
      <c r="E14" s="191">
        <v>0</v>
      </c>
      <c r="F14" s="191">
        <v>14</v>
      </c>
    </row>
    <row r="15" spans="1:12" ht="15.75" thickBot="1" x14ac:dyDescent="0.3">
      <c r="A15" s="195">
        <v>2019</v>
      </c>
      <c r="B15" s="195">
        <v>9</v>
      </c>
      <c r="C15" s="195">
        <v>2</v>
      </c>
      <c r="D15" s="195">
        <v>0</v>
      </c>
      <c r="E15" s="195">
        <v>0</v>
      </c>
      <c r="F15" s="195">
        <v>11</v>
      </c>
    </row>
    <row r="16" spans="1:12" ht="15.75" thickBot="1" x14ac:dyDescent="0.3">
      <c r="A16" s="39" t="s">
        <v>11</v>
      </c>
      <c r="B16" s="239">
        <v>13.6</v>
      </c>
      <c r="C16" s="239">
        <v>6.6</v>
      </c>
      <c r="D16" s="239">
        <v>0.4</v>
      </c>
      <c r="E16" s="239">
        <v>0</v>
      </c>
      <c r="F16" s="239">
        <v>20.6</v>
      </c>
    </row>
    <row r="17" spans="1:8" ht="15.75" thickBot="1" x14ac:dyDescent="0.3">
      <c r="A17" s="87" t="s">
        <v>156</v>
      </c>
      <c r="B17" s="278">
        <v>12.2</v>
      </c>
      <c r="C17" s="278">
        <v>6</v>
      </c>
      <c r="D17" s="278">
        <v>0.4</v>
      </c>
      <c r="E17" s="278">
        <v>0</v>
      </c>
      <c r="F17" s="278">
        <v>18.600000000000001</v>
      </c>
    </row>
    <row r="18" spans="1:8" ht="15.75" thickBot="1" x14ac:dyDescent="0.3">
      <c r="A18" s="198" t="s">
        <v>218</v>
      </c>
      <c r="B18" s="278">
        <v>11.4</v>
      </c>
      <c r="C18" s="278">
        <v>5.8</v>
      </c>
      <c r="D18" s="278">
        <v>0.2</v>
      </c>
      <c r="E18" s="278">
        <v>0</v>
      </c>
      <c r="F18" s="278">
        <v>17.399999999999999</v>
      </c>
    </row>
    <row r="19" spans="1:8" ht="15.75" thickBot="1" x14ac:dyDescent="0.3">
      <c r="A19" s="320" t="s">
        <v>251</v>
      </c>
      <c r="B19" s="283">
        <v>10.4</v>
      </c>
      <c r="C19" s="283">
        <v>5.2</v>
      </c>
      <c r="D19" s="283">
        <v>0.2</v>
      </c>
      <c r="E19" s="283">
        <v>0</v>
      </c>
      <c r="F19" s="283">
        <v>15.8</v>
      </c>
    </row>
    <row r="20" spans="1:8" ht="45.75" thickBot="1" x14ac:dyDescent="0.3">
      <c r="A20" s="88" t="s">
        <v>275</v>
      </c>
      <c r="B20" s="89">
        <f>(B19-B16)/B16</f>
        <v>-0.23529411764705876</v>
      </c>
      <c r="C20" s="89">
        <f>(C19-C16)/C16</f>
        <v>-0.21212121212121204</v>
      </c>
      <c r="D20" s="89">
        <f>(D19-D16)/D16</f>
        <v>-0.5</v>
      </c>
      <c r="E20" s="89"/>
      <c r="F20" s="89">
        <f>(F19-F16)/F16</f>
        <v>-0.23300970873786409</v>
      </c>
    </row>
    <row r="21" spans="1:8" x14ac:dyDescent="0.25">
      <c r="A21" s="36" t="s">
        <v>12</v>
      </c>
    </row>
    <row r="23" spans="1:8" x14ac:dyDescent="0.25">
      <c r="A23" s="9" t="s">
        <v>88</v>
      </c>
      <c r="B23" s="285"/>
      <c r="C23" s="285"/>
      <c r="D23" s="285"/>
      <c r="E23" s="285"/>
      <c r="F23" s="285"/>
    </row>
    <row r="26" spans="1:8" ht="15.75" thickBot="1" x14ac:dyDescent="0.3">
      <c r="A26" s="11" t="s">
        <v>425</v>
      </c>
    </row>
    <row r="27" spans="1:8" ht="45" x14ac:dyDescent="0.25">
      <c r="A27" s="199" t="s">
        <v>9</v>
      </c>
      <c r="B27" s="199" t="s">
        <v>28</v>
      </c>
      <c r="C27" s="199" t="s">
        <v>29</v>
      </c>
      <c r="D27" s="199" t="s">
        <v>31</v>
      </c>
      <c r="E27" s="199" t="s">
        <v>114</v>
      </c>
      <c r="F27" s="199" t="s">
        <v>16</v>
      </c>
      <c r="H27" s="11" t="s">
        <v>233</v>
      </c>
    </row>
    <row r="28" spans="1:8" x14ac:dyDescent="0.25">
      <c r="A28" s="222" t="s">
        <v>160</v>
      </c>
      <c r="B28" s="236">
        <f>AVERAGE(B4:B8)</f>
        <v>19</v>
      </c>
      <c r="C28" s="236">
        <f>AVERAGE(C4:C8)</f>
        <v>10</v>
      </c>
      <c r="D28" s="236">
        <f>AVERAGE(D4:D8)</f>
        <v>0.4</v>
      </c>
      <c r="E28" s="236">
        <f>AVERAGE(E4:E8)</f>
        <v>0</v>
      </c>
      <c r="F28" s="236">
        <f>AVERAGE(F4:F8)</f>
        <v>29.4</v>
      </c>
    </row>
    <row r="29" spans="1:8" x14ac:dyDescent="0.25">
      <c r="A29" s="177" t="s">
        <v>161</v>
      </c>
      <c r="B29" s="74">
        <f t="shared" ref="B29:F34" si="0">AVERAGE(B5:B9)</f>
        <v>17</v>
      </c>
      <c r="C29" s="74">
        <f t="shared" si="0"/>
        <v>9.4</v>
      </c>
      <c r="D29" s="74">
        <f t="shared" si="0"/>
        <v>0.6</v>
      </c>
      <c r="E29" s="74">
        <f t="shared" si="0"/>
        <v>0</v>
      </c>
      <c r="F29" s="74">
        <f t="shared" si="0"/>
        <v>27</v>
      </c>
    </row>
    <row r="30" spans="1:8" x14ac:dyDescent="0.25">
      <c r="A30" s="92" t="s">
        <v>162</v>
      </c>
      <c r="B30" s="235">
        <f t="shared" si="0"/>
        <v>14.2</v>
      </c>
      <c r="C30" s="235">
        <f t="shared" si="0"/>
        <v>8</v>
      </c>
      <c r="D30" s="235">
        <f t="shared" si="0"/>
        <v>0.4</v>
      </c>
      <c r="E30" s="235">
        <f t="shared" si="0"/>
        <v>0</v>
      </c>
      <c r="F30" s="235">
        <f t="shared" si="0"/>
        <v>22.6</v>
      </c>
    </row>
    <row r="31" spans="1:8" x14ac:dyDescent="0.25">
      <c r="A31" s="177" t="s">
        <v>163</v>
      </c>
      <c r="B31" s="74">
        <f t="shared" si="0"/>
        <v>13.6</v>
      </c>
      <c r="C31" s="74">
        <f t="shared" si="0"/>
        <v>7.6</v>
      </c>
      <c r="D31" s="74">
        <f t="shared" si="0"/>
        <v>0.4</v>
      </c>
      <c r="E31" s="74">
        <f t="shared" si="0"/>
        <v>0</v>
      </c>
      <c r="F31" s="74">
        <f t="shared" si="0"/>
        <v>21.6</v>
      </c>
    </row>
    <row r="32" spans="1:8" x14ac:dyDescent="0.25">
      <c r="A32" s="92" t="s">
        <v>155</v>
      </c>
      <c r="B32" s="235">
        <f t="shared" si="0"/>
        <v>13.6</v>
      </c>
      <c r="C32" s="235">
        <f t="shared" si="0"/>
        <v>6.6</v>
      </c>
      <c r="D32" s="235">
        <f t="shared" si="0"/>
        <v>0.4</v>
      </c>
      <c r="E32" s="235">
        <f t="shared" si="0"/>
        <v>0</v>
      </c>
      <c r="F32" s="235">
        <f t="shared" si="0"/>
        <v>20.6</v>
      </c>
    </row>
    <row r="33" spans="1:6" x14ac:dyDescent="0.25">
      <c r="A33" s="177" t="s">
        <v>156</v>
      </c>
      <c r="B33" s="74">
        <f t="shared" si="0"/>
        <v>12.2</v>
      </c>
      <c r="C33" s="74">
        <f t="shared" si="0"/>
        <v>6</v>
      </c>
      <c r="D33" s="74">
        <f t="shared" si="0"/>
        <v>0.4</v>
      </c>
      <c r="E33" s="74">
        <f t="shared" si="0"/>
        <v>0</v>
      </c>
      <c r="F33" s="74">
        <f t="shared" si="0"/>
        <v>18.600000000000001</v>
      </c>
    </row>
    <row r="34" spans="1:6" x14ac:dyDescent="0.25">
      <c r="A34" s="92" t="s">
        <v>218</v>
      </c>
      <c r="B34" s="235">
        <f t="shared" si="0"/>
        <v>11.4</v>
      </c>
      <c r="C34" s="235">
        <f t="shared" si="0"/>
        <v>5.8</v>
      </c>
      <c r="D34" s="235">
        <f t="shared" si="0"/>
        <v>0.2</v>
      </c>
      <c r="E34" s="235">
        <f t="shared" si="0"/>
        <v>0</v>
      </c>
      <c r="F34" s="235">
        <f t="shared" si="0"/>
        <v>17.399999999999999</v>
      </c>
    </row>
    <row r="35" spans="1:6" ht="15.75" thickBot="1" x14ac:dyDescent="0.3">
      <c r="A35" s="329" t="s">
        <v>251</v>
      </c>
      <c r="B35" s="335">
        <f>AVERAGE(B11:B15)</f>
        <v>10.4</v>
      </c>
      <c r="C35" s="335">
        <f>AVERAGE(C11:C15)</f>
        <v>5.2</v>
      </c>
      <c r="D35" s="335">
        <f>AVERAGE(D11:D15)</f>
        <v>0.2</v>
      </c>
      <c r="E35" s="335">
        <f>AVERAGE(E11:E15)</f>
        <v>0</v>
      </c>
      <c r="F35" s="335">
        <f>AVERAGE(F11:F15)</f>
        <v>15.8</v>
      </c>
    </row>
    <row r="36" spans="1:6" x14ac:dyDescent="0.25">
      <c r="A36" s="36" t="s">
        <v>12</v>
      </c>
    </row>
  </sheetData>
  <hyperlinks>
    <hyperlink ref="A23" location="Contents!A1" display="Hom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heetViews>
  <sheetFormatPr defaultRowHeight="15" x14ac:dyDescent="0.25"/>
  <cols>
    <col min="1" max="1" width="11" customWidth="1"/>
    <col min="2" max="11" width="12.7109375" customWidth="1"/>
    <col min="12" max="12" width="14.7109375" customWidth="1"/>
    <col min="13" max="13" width="12.7109375" customWidth="1"/>
  </cols>
  <sheetData>
    <row r="1" spans="1:13" x14ac:dyDescent="0.25">
      <c r="A1" s="1" t="s">
        <v>283</v>
      </c>
    </row>
    <row r="3" spans="1:13" ht="15" customHeight="1" x14ac:dyDescent="0.25">
      <c r="A3" s="546" t="s">
        <v>1</v>
      </c>
      <c r="B3" s="541" t="s">
        <v>2</v>
      </c>
      <c r="C3" s="540"/>
      <c r="D3" s="540"/>
      <c r="E3" s="542"/>
      <c r="F3" s="540" t="s">
        <v>250</v>
      </c>
      <c r="G3" s="540"/>
      <c r="H3" s="540"/>
      <c r="I3" s="540"/>
      <c r="J3" s="540"/>
      <c r="K3" s="540"/>
      <c r="L3" s="540"/>
      <c r="M3" s="540"/>
    </row>
    <row r="4" spans="1:13" x14ac:dyDescent="0.25">
      <c r="A4" s="547"/>
      <c r="B4" s="543"/>
      <c r="C4" s="544"/>
      <c r="D4" s="544"/>
      <c r="E4" s="545"/>
      <c r="F4" s="538" t="s">
        <v>3</v>
      </c>
      <c r="G4" s="538"/>
      <c r="H4" s="538"/>
      <c r="I4" s="539"/>
      <c r="J4" s="538" t="s">
        <v>4</v>
      </c>
      <c r="K4" s="538"/>
      <c r="L4" s="538"/>
      <c r="M4" s="538"/>
    </row>
    <row r="5" spans="1:13" x14ac:dyDescent="0.25">
      <c r="A5" s="548"/>
      <c r="B5" s="355" t="s">
        <v>155</v>
      </c>
      <c r="C5" s="349" t="s">
        <v>156</v>
      </c>
      <c r="D5" s="349" t="s">
        <v>218</v>
      </c>
      <c r="E5" s="353" t="s">
        <v>251</v>
      </c>
      <c r="F5" s="349" t="s">
        <v>155</v>
      </c>
      <c r="G5" s="349" t="s">
        <v>156</v>
      </c>
      <c r="H5" s="349" t="s">
        <v>218</v>
      </c>
      <c r="I5" s="353" t="s">
        <v>251</v>
      </c>
      <c r="J5" s="349" t="s">
        <v>155</v>
      </c>
      <c r="K5" s="349" t="s">
        <v>156</v>
      </c>
      <c r="L5" s="349" t="s">
        <v>218</v>
      </c>
      <c r="M5" s="349" t="s">
        <v>251</v>
      </c>
    </row>
    <row r="6" spans="1:13" x14ac:dyDescent="0.25">
      <c r="A6" s="350" t="s">
        <v>224</v>
      </c>
      <c r="B6" s="356">
        <v>8.6024427232228307E-2</v>
      </c>
      <c r="C6" s="351">
        <v>8.4906875708908494E-2</v>
      </c>
      <c r="D6" s="351">
        <v>8.4125573421881997E-2</v>
      </c>
      <c r="E6" s="354">
        <v>8.3753108659028422E-2</v>
      </c>
      <c r="F6" s="356">
        <v>0.24552309142318568</v>
      </c>
      <c r="G6" s="351">
        <v>0.2462756052141527</v>
      </c>
      <c r="H6" s="351">
        <v>0.24486066697121975</v>
      </c>
      <c r="I6" s="354">
        <v>0.23159303882195448</v>
      </c>
      <c r="J6" s="356">
        <v>0.19918180618484141</v>
      </c>
      <c r="K6" s="351">
        <v>0.19476971116315378</v>
      </c>
      <c r="L6" s="351">
        <v>0.19257721256164029</v>
      </c>
      <c r="M6" s="354">
        <v>0.1932769445413324</v>
      </c>
    </row>
    <row r="7" spans="1:13" x14ac:dyDescent="0.25">
      <c r="A7" s="177" t="s">
        <v>225</v>
      </c>
      <c r="B7" s="357">
        <v>0.20042459616118996</v>
      </c>
      <c r="C7" s="54">
        <v>0.19933229335410332</v>
      </c>
      <c r="D7" s="54">
        <v>0.19783468255408701</v>
      </c>
      <c r="E7" s="172">
        <v>0.19605829328237928</v>
      </c>
      <c r="F7" s="357">
        <v>0.2403393025447691</v>
      </c>
      <c r="G7" s="54">
        <v>0.23556797020484171</v>
      </c>
      <c r="H7" s="54">
        <v>0.22384650525354044</v>
      </c>
      <c r="I7" s="172">
        <v>0.21999107541276217</v>
      </c>
      <c r="J7" s="357">
        <v>0.25355210486957286</v>
      </c>
      <c r="K7" s="54">
        <v>0.2518865469685142</v>
      </c>
      <c r="L7" s="54">
        <v>0.24984860282031318</v>
      </c>
      <c r="M7" s="172">
        <v>0.2473404255319149</v>
      </c>
    </row>
    <row r="8" spans="1:13" x14ac:dyDescent="0.25">
      <c r="A8" s="352" t="s">
        <v>6</v>
      </c>
      <c r="B8" s="358">
        <v>0.28999999999999998</v>
      </c>
      <c r="C8" s="72">
        <v>0.2868982236937575</v>
      </c>
      <c r="D8" s="72">
        <v>0.28283797814548955</v>
      </c>
      <c r="E8" s="121">
        <v>0.27915229329696539</v>
      </c>
      <c r="F8" s="358">
        <v>0.18520263901979264</v>
      </c>
      <c r="G8" s="72">
        <v>0.17644320297951582</v>
      </c>
      <c r="H8" s="72">
        <v>0.18958428506167199</v>
      </c>
      <c r="I8" s="121">
        <v>0.19410977242302543</v>
      </c>
      <c r="J8" s="358">
        <v>0.2358685611225971</v>
      </c>
      <c r="K8" s="72">
        <v>0.23328129065833983</v>
      </c>
      <c r="L8" s="72">
        <v>0.23258932433601523</v>
      </c>
      <c r="M8" s="121">
        <v>0.2281130101151029</v>
      </c>
    </row>
    <row r="9" spans="1:13" x14ac:dyDescent="0.25">
      <c r="A9" s="177" t="s">
        <v>7</v>
      </c>
      <c r="B9" s="357">
        <v>0.25</v>
      </c>
      <c r="C9" s="54">
        <v>0.25244656718009167</v>
      </c>
      <c r="D9" s="54">
        <v>0.25453612254750319</v>
      </c>
      <c r="E9" s="172">
        <v>0.25645397726029595</v>
      </c>
      <c r="F9" s="357">
        <v>0.14514608859566447</v>
      </c>
      <c r="G9" s="54">
        <v>0.15689013035381749</v>
      </c>
      <c r="H9" s="54">
        <v>0.15121059844677937</v>
      </c>
      <c r="I9" s="172">
        <v>0.1535029004908523</v>
      </c>
      <c r="J9" s="357">
        <v>0.1460431971143272</v>
      </c>
      <c r="K9" s="54">
        <v>0.14823488593980397</v>
      </c>
      <c r="L9" s="54">
        <v>0.1486287741154079</v>
      </c>
      <c r="M9" s="172">
        <v>0.15181374258807115</v>
      </c>
    </row>
    <row r="10" spans="1:13" x14ac:dyDescent="0.25">
      <c r="A10" s="7" t="s">
        <v>8</v>
      </c>
      <c r="B10" s="359">
        <v>0.17</v>
      </c>
      <c r="C10" s="173">
        <v>0.17641604006313916</v>
      </c>
      <c r="D10" s="173">
        <v>0.18066564333103832</v>
      </c>
      <c r="E10" s="174">
        <v>0.18458232750133097</v>
      </c>
      <c r="F10" s="359">
        <v>0.13383600377002827</v>
      </c>
      <c r="G10" s="173">
        <v>0.13966480446927373</v>
      </c>
      <c r="H10" s="173">
        <v>0.14116034719049794</v>
      </c>
      <c r="I10" s="174">
        <v>0.14948683623382419</v>
      </c>
      <c r="J10" s="359">
        <v>0.11107200985351691</v>
      </c>
      <c r="K10" s="173">
        <v>0.11557810738138607</v>
      </c>
      <c r="L10" s="173">
        <v>0.11597023964010728</v>
      </c>
      <c r="M10" s="174">
        <v>0.11745727241018486</v>
      </c>
    </row>
    <row r="11" spans="1:13" x14ac:dyDescent="0.25">
      <c r="A11" s="8" t="s">
        <v>207</v>
      </c>
    </row>
    <row r="13" spans="1:13" x14ac:dyDescent="0.25">
      <c r="A13" s="9" t="s">
        <v>88</v>
      </c>
    </row>
    <row r="19" spans="1:11" x14ac:dyDescent="0.25">
      <c r="A19" s="1" t="s">
        <v>370</v>
      </c>
    </row>
    <row r="20" spans="1:11" x14ac:dyDescent="0.25">
      <c r="A20" s="551" t="s">
        <v>9</v>
      </c>
      <c r="B20" s="549" t="s">
        <v>242</v>
      </c>
      <c r="C20" s="550"/>
      <c r="D20" s="549" t="s">
        <v>243</v>
      </c>
      <c r="E20" s="550"/>
      <c r="F20" s="549" t="s">
        <v>244</v>
      </c>
      <c r="G20" s="550"/>
      <c r="H20" s="549" t="s">
        <v>245</v>
      </c>
      <c r="I20" s="550"/>
      <c r="J20" s="549" t="s">
        <v>246</v>
      </c>
      <c r="K20" s="550"/>
    </row>
    <row r="21" spans="1:11" s="263" customFormat="1" ht="60.75" customHeight="1" x14ac:dyDescent="0.25">
      <c r="A21" s="552"/>
      <c r="B21" s="513" t="s">
        <v>247</v>
      </c>
      <c r="C21" s="514" t="s">
        <v>248</v>
      </c>
      <c r="D21" s="264" t="s">
        <v>247</v>
      </c>
      <c r="E21" s="269" t="s">
        <v>248</v>
      </c>
      <c r="F21" s="264" t="s">
        <v>247</v>
      </c>
      <c r="G21" s="269" t="s">
        <v>248</v>
      </c>
      <c r="H21" s="264" t="s">
        <v>247</v>
      </c>
      <c r="I21" s="269" t="s">
        <v>248</v>
      </c>
      <c r="J21" s="264" t="s">
        <v>247</v>
      </c>
      <c r="K21" s="269" t="s">
        <v>248</v>
      </c>
    </row>
    <row r="22" spans="1:11" x14ac:dyDescent="0.25">
      <c r="A22" s="521">
        <v>2012</v>
      </c>
      <c r="B22" s="515">
        <v>8.9916927831172111E-2</v>
      </c>
      <c r="C22" s="516">
        <v>0.25</v>
      </c>
      <c r="D22" s="515">
        <v>0.20300131706733007</v>
      </c>
      <c r="E22" s="516">
        <v>0.23842592592592593</v>
      </c>
      <c r="F22" s="515">
        <v>0.29969743561479295</v>
      </c>
      <c r="G22" s="516">
        <v>0.21527777777777779</v>
      </c>
      <c r="H22" s="515">
        <v>0.24496121968416992</v>
      </c>
      <c r="I22" s="516">
        <v>0.11574074074074074</v>
      </c>
      <c r="J22" s="515">
        <v>0.16242309980253491</v>
      </c>
      <c r="K22" s="516">
        <v>0.12037037037037036</v>
      </c>
    </row>
    <row r="23" spans="1:11" x14ac:dyDescent="0.25">
      <c r="A23" s="265">
        <v>2013</v>
      </c>
      <c r="B23" s="266">
        <v>8.7230389093099825E-2</v>
      </c>
      <c r="C23" s="517">
        <v>0.23658536585365852</v>
      </c>
      <c r="D23" s="266">
        <v>0.20205322057506342</v>
      </c>
      <c r="E23" s="517">
        <v>0.24878048780487805</v>
      </c>
      <c r="F23" s="266">
        <v>0.29526582561629044</v>
      </c>
      <c r="G23" s="517">
        <v>0.16829268292682928</v>
      </c>
      <c r="H23" s="266">
        <v>0.24828592830551502</v>
      </c>
      <c r="I23" s="517">
        <v>0.16585365853658537</v>
      </c>
      <c r="J23" s="266">
        <v>0.16716463641003132</v>
      </c>
      <c r="K23" s="517">
        <v>0.14634146341463414</v>
      </c>
    </row>
    <row r="24" spans="1:11" x14ac:dyDescent="0.25">
      <c r="A24" s="267">
        <v>2014</v>
      </c>
      <c r="B24" s="268">
        <v>8.4614949389267169E-2</v>
      </c>
      <c r="C24" s="518">
        <v>0.27249357326478146</v>
      </c>
      <c r="D24" s="268">
        <v>0.20010462550469285</v>
      </c>
      <c r="E24" s="518">
        <v>0.23650385604113111</v>
      </c>
      <c r="F24" s="268">
        <v>0.29104069913581931</v>
      </c>
      <c r="G24" s="518">
        <v>0.17737789203084833</v>
      </c>
      <c r="H24" s="268">
        <v>0.25241830538218452</v>
      </c>
      <c r="I24" s="518">
        <v>0.12082262210796915</v>
      </c>
      <c r="J24" s="268">
        <v>0.17182142058803615</v>
      </c>
      <c r="K24" s="518">
        <v>0.13881748071979436</v>
      </c>
    </row>
    <row r="25" spans="1:11" x14ac:dyDescent="0.25">
      <c r="A25" s="265">
        <v>2015</v>
      </c>
      <c r="B25" s="266">
        <v>8.3912561515227829E-2</v>
      </c>
      <c r="C25" s="517">
        <v>0.27411167512690354</v>
      </c>
      <c r="D25" s="266">
        <v>0.1982357515382254</v>
      </c>
      <c r="E25" s="517">
        <v>0.2512690355329949</v>
      </c>
      <c r="F25" s="266">
        <v>0.28803097959266211</v>
      </c>
      <c r="G25" s="517">
        <v>0.1548223350253807</v>
      </c>
      <c r="H25" s="266">
        <v>0.25389404949896227</v>
      </c>
      <c r="I25" s="517">
        <v>0.14467005076142131</v>
      </c>
      <c r="J25" s="266">
        <v>0.17592665785492242</v>
      </c>
      <c r="K25" s="517">
        <v>0.13705583756345177</v>
      </c>
    </row>
    <row r="26" spans="1:11" x14ac:dyDescent="0.25">
      <c r="A26" s="267">
        <v>2016</v>
      </c>
      <c r="B26" s="268">
        <v>8.4582212780807464E-2</v>
      </c>
      <c r="C26" s="518">
        <v>0.20523138832997989</v>
      </c>
      <c r="D26" s="268">
        <v>0.19883841055567403</v>
      </c>
      <c r="E26" s="518">
        <v>0.22937625754527163</v>
      </c>
      <c r="F26" s="268">
        <v>0.28218443809887822</v>
      </c>
      <c r="G26" s="518">
        <v>0.20321931589537223</v>
      </c>
      <c r="H26" s="268">
        <v>0.25248829593849909</v>
      </c>
      <c r="I26" s="518">
        <v>0.17303822937625754</v>
      </c>
      <c r="J26" s="268">
        <v>0.1819066426261412</v>
      </c>
      <c r="K26" s="518">
        <v>0.12877263581488935</v>
      </c>
    </row>
    <row r="27" spans="1:11" x14ac:dyDescent="0.25">
      <c r="A27" s="265">
        <v>2017</v>
      </c>
      <c r="B27" s="266">
        <v>8.4242285722677959E-2</v>
      </c>
      <c r="C27" s="517">
        <v>0.25327510917030566</v>
      </c>
      <c r="D27" s="266">
        <v>0.19749669784779533</v>
      </c>
      <c r="E27" s="517">
        <v>0.21615720524017468</v>
      </c>
      <c r="F27" s="266">
        <v>0.27818211357934941</v>
      </c>
      <c r="G27" s="517">
        <v>0.17248908296943233</v>
      </c>
      <c r="H27" s="266">
        <v>0.25505098486287919</v>
      </c>
      <c r="I27" s="517">
        <v>0.17248908296943233</v>
      </c>
      <c r="J27" s="266">
        <v>0.18502791798729806</v>
      </c>
      <c r="K27" s="517">
        <v>0.14847161572052403</v>
      </c>
    </row>
    <row r="28" spans="1:11" x14ac:dyDescent="0.25">
      <c r="A28" s="267">
        <v>2018</v>
      </c>
      <c r="B28" s="268">
        <v>8.3295096343638769E-2</v>
      </c>
      <c r="C28" s="518">
        <v>0.23059866962305986</v>
      </c>
      <c r="D28" s="268">
        <v>0.1945742390386542</v>
      </c>
      <c r="E28" s="518">
        <v>0.19068736141906872</v>
      </c>
      <c r="F28" s="268">
        <v>0.27495246395541523</v>
      </c>
      <c r="G28" s="518">
        <v>0.2328159645232816</v>
      </c>
      <c r="H28" s="268">
        <v>0.25873455021987402</v>
      </c>
      <c r="I28" s="518">
        <v>0.13747228381374724</v>
      </c>
      <c r="J28" s="268">
        <v>0.18844365044241781</v>
      </c>
      <c r="K28" s="518">
        <v>0.15299334811529933</v>
      </c>
    </row>
    <row r="29" spans="1:11" x14ac:dyDescent="0.25">
      <c r="A29" s="265">
        <v>2019</v>
      </c>
      <c r="B29" s="266">
        <v>8.277168449974312E-2</v>
      </c>
      <c r="C29" s="517">
        <v>0.20408163265306123</v>
      </c>
      <c r="D29" s="266">
        <v>0.19131592467665914</v>
      </c>
      <c r="E29" s="517">
        <v>0.22902494331065759</v>
      </c>
      <c r="F29" s="266">
        <v>0.27267764201309003</v>
      </c>
      <c r="G29" s="517">
        <v>0.20181405895691609</v>
      </c>
      <c r="H29" s="266">
        <v>0.26189469922040787</v>
      </c>
      <c r="I29" s="517">
        <v>0.1360544217687075</v>
      </c>
      <c r="J29" s="266">
        <v>0.19134004959009984</v>
      </c>
      <c r="K29" s="517">
        <v>0.18140589569160998</v>
      </c>
    </row>
    <row r="30" spans="1:11" x14ac:dyDescent="0.25">
      <c r="A30" s="267" t="s">
        <v>155</v>
      </c>
      <c r="B30" s="268">
        <v>8.6024427232228307E-2</v>
      </c>
      <c r="C30" s="518">
        <v>0.24552309142318568</v>
      </c>
      <c r="D30" s="268">
        <v>0.20042459616118996</v>
      </c>
      <c r="E30" s="518">
        <v>0.2403393025447691</v>
      </c>
      <c r="F30" s="268">
        <v>0.29117825155169935</v>
      </c>
      <c r="G30" s="518">
        <v>0.18520263901979264</v>
      </c>
      <c r="H30" s="268">
        <v>0.25044967271877411</v>
      </c>
      <c r="I30" s="518">
        <v>0.14514608859566447</v>
      </c>
      <c r="J30" s="268">
        <v>0.17192305233610825</v>
      </c>
      <c r="K30" s="518">
        <v>0.13383600377002827</v>
      </c>
    </row>
    <row r="31" spans="1:11" x14ac:dyDescent="0.25">
      <c r="A31" s="265" t="s">
        <v>156</v>
      </c>
      <c r="B31" s="266">
        <v>8.4906875708908494E-2</v>
      </c>
      <c r="C31" s="517">
        <v>0.2462756052141527</v>
      </c>
      <c r="D31" s="266">
        <v>0.19933229335410332</v>
      </c>
      <c r="E31" s="517">
        <v>0.23556797020484171</v>
      </c>
      <c r="F31" s="266">
        <v>0.2868982236937575</v>
      </c>
      <c r="G31" s="517">
        <v>0.17644320297951582</v>
      </c>
      <c r="H31" s="266">
        <v>0.25244656718009167</v>
      </c>
      <c r="I31" s="517">
        <v>0.15689013035381749</v>
      </c>
      <c r="J31" s="266">
        <v>0.17641604006313916</v>
      </c>
      <c r="K31" s="517">
        <v>0.13966480446927373</v>
      </c>
    </row>
    <row r="32" spans="1:11" x14ac:dyDescent="0.25">
      <c r="A32" s="267" t="s">
        <v>218</v>
      </c>
      <c r="B32" s="268">
        <v>8.4125573421881997E-2</v>
      </c>
      <c r="C32" s="518">
        <v>0.24486066697121975</v>
      </c>
      <c r="D32" s="268">
        <v>0.19783468255408701</v>
      </c>
      <c r="E32" s="518">
        <v>0.22384650525354044</v>
      </c>
      <c r="F32" s="268">
        <v>0.28283797814548955</v>
      </c>
      <c r="G32" s="518">
        <v>0.18958428506167199</v>
      </c>
      <c r="H32" s="268">
        <v>0.25453612254750319</v>
      </c>
      <c r="I32" s="518">
        <v>0.15121059844677937</v>
      </c>
      <c r="J32" s="268">
        <v>0.18066564333103832</v>
      </c>
      <c r="K32" s="518">
        <v>0.14116034719049794</v>
      </c>
    </row>
    <row r="33" spans="1:11" x14ac:dyDescent="0.25">
      <c r="A33" s="522" t="s">
        <v>251</v>
      </c>
      <c r="B33" s="519">
        <v>8.3753108659028422E-2</v>
      </c>
      <c r="C33" s="520">
        <v>0.23159303882195448</v>
      </c>
      <c r="D33" s="519">
        <v>0.19605829328237928</v>
      </c>
      <c r="E33" s="520">
        <v>0.21999107541276217</v>
      </c>
      <c r="F33" s="519">
        <v>0.27915229329696539</v>
      </c>
      <c r="G33" s="520">
        <v>0.19410977242302543</v>
      </c>
      <c r="H33" s="519">
        <v>0.25645397726029595</v>
      </c>
      <c r="I33" s="520">
        <v>0.1535029004908523</v>
      </c>
      <c r="J33" s="519">
        <v>0.18458232750133097</v>
      </c>
      <c r="K33" s="520">
        <v>0.14948683623382419</v>
      </c>
    </row>
  </sheetData>
  <mergeCells count="11">
    <mergeCell ref="J20:K20"/>
    <mergeCell ref="A20:A21"/>
    <mergeCell ref="B20:C20"/>
    <mergeCell ref="D20:E20"/>
    <mergeCell ref="F20:G20"/>
    <mergeCell ref="H20:I20"/>
    <mergeCell ref="F4:I4"/>
    <mergeCell ref="J4:M4"/>
    <mergeCell ref="F3:M3"/>
    <mergeCell ref="B3:E4"/>
    <mergeCell ref="A3:A5"/>
  </mergeCells>
  <hyperlinks>
    <hyperlink ref="A13" location="Contents!A1" display="Home"/>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N43" sqref="N43"/>
    </sheetView>
  </sheetViews>
  <sheetFormatPr defaultRowHeight="15" x14ac:dyDescent="0.25"/>
  <cols>
    <col min="1" max="1" width="33" customWidth="1"/>
    <col min="4" max="5" width="13.28515625" customWidth="1"/>
  </cols>
  <sheetData>
    <row r="1" spans="1:12" x14ac:dyDescent="0.25">
      <c r="A1" s="11" t="s">
        <v>422</v>
      </c>
    </row>
    <row r="2" spans="1:12" ht="15.75" thickBot="1" x14ac:dyDescent="0.3">
      <c r="H2" s="11" t="s">
        <v>374</v>
      </c>
    </row>
    <row r="3" spans="1:12" ht="45.75" thickBot="1" x14ac:dyDescent="0.3">
      <c r="A3" s="39" t="s">
        <v>9</v>
      </c>
      <c r="B3" s="39" t="s">
        <v>28</v>
      </c>
      <c r="C3" s="39" t="s">
        <v>29</v>
      </c>
      <c r="D3" s="39" t="s">
        <v>31</v>
      </c>
      <c r="E3" s="39" t="s">
        <v>114</v>
      </c>
      <c r="F3" s="39" t="s">
        <v>16</v>
      </c>
      <c r="H3" s="101"/>
      <c r="I3" s="101"/>
      <c r="J3" s="101"/>
      <c r="K3" s="101"/>
      <c r="L3" s="101" t="s">
        <v>114</v>
      </c>
    </row>
    <row r="4" spans="1:12" x14ac:dyDescent="0.25">
      <c r="A4" s="15">
        <v>2008</v>
      </c>
      <c r="B4" s="15">
        <v>12</v>
      </c>
      <c r="C4" s="15">
        <v>8</v>
      </c>
      <c r="D4" s="15">
        <v>0</v>
      </c>
      <c r="E4" s="15">
        <v>0</v>
      </c>
      <c r="F4" s="15">
        <v>20</v>
      </c>
      <c r="H4" s="102"/>
      <c r="I4" s="102"/>
      <c r="J4" s="102"/>
      <c r="K4" s="102"/>
      <c r="L4" s="102">
        <f>E16</f>
        <v>0</v>
      </c>
    </row>
    <row r="5" spans="1:12" x14ac:dyDescent="0.25">
      <c r="A5" s="5">
        <v>2009</v>
      </c>
      <c r="B5" s="5">
        <v>14</v>
      </c>
      <c r="C5" s="5">
        <v>8</v>
      </c>
      <c r="D5" s="5">
        <v>0</v>
      </c>
      <c r="E5" s="5">
        <v>0</v>
      </c>
      <c r="F5" s="5">
        <v>22</v>
      </c>
      <c r="H5" s="102"/>
      <c r="I5" s="103"/>
      <c r="J5" s="103"/>
      <c r="K5" s="103"/>
      <c r="L5" s="103">
        <f>E17</f>
        <v>0</v>
      </c>
    </row>
    <row r="6" spans="1:12" x14ac:dyDescent="0.25">
      <c r="A6" s="15">
        <v>2010</v>
      </c>
      <c r="B6" s="15">
        <v>10</v>
      </c>
      <c r="C6" s="15">
        <v>6</v>
      </c>
      <c r="D6" s="15">
        <v>0</v>
      </c>
      <c r="E6" s="15">
        <v>0</v>
      </c>
      <c r="F6" s="15">
        <v>16</v>
      </c>
    </row>
    <row r="7" spans="1:12" x14ac:dyDescent="0.25">
      <c r="A7" s="5">
        <v>2011</v>
      </c>
      <c r="B7" s="5">
        <v>8</v>
      </c>
      <c r="C7" s="5">
        <v>8</v>
      </c>
      <c r="D7" s="5">
        <v>1</v>
      </c>
      <c r="E7" s="5">
        <v>0</v>
      </c>
      <c r="F7" s="5">
        <v>17</v>
      </c>
    </row>
    <row r="8" spans="1:12" x14ac:dyDescent="0.25">
      <c r="A8" s="15">
        <v>2012</v>
      </c>
      <c r="B8" s="15">
        <v>7</v>
      </c>
      <c r="C8" s="15">
        <v>2</v>
      </c>
      <c r="D8" s="15">
        <v>0</v>
      </c>
      <c r="E8" s="15">
        <v>0</v>
      </c>
      <c r="F8" s="15">
        <v>9</v>
      </c>
    </row>
    <row r="9" spans="1:12" x14ac:dyDescent="0.25">
      <c r="A9" s="5">
        <v>2013</v>
      </c>
      <c r="B9" s="5">
        <v>5</v>
      </c>
      <c r="C9" s="5">
        <v>7</v>
      </c>
      <c r="D9" s="5">
        <v>1</v>
      </c>
      <c r="E9" s="5">
        <v>0</v>
      </c>
      <c r="F9" s="5">
        <v>13</v>
      </c>
    </row>
    <row r="10" spans="1:12" x14ac:dyDescent="0.25">
      <c r="A10" s="15">
        <v>2014</v>
      </c>
      <c r="B10" s="15">
        <v>7</v>
      </c>
      <c r="C10" s="15">
        <v>5</v>
      </c>
      <c r="D10" s="15">
        <v>0</v>
      </c>
      <c r="E10" s="15">
        <v>0</v>
      </c>
      <c r="F10" s="15">
        <v>12</v>
      </c>
    </row>
    <row r="11" spans="1:12" x14ac:dyDescent="0.25">
      <c r="A11" s="5">
        <v>2015</v>
      </c>
      <c r="B11" s="5">
        <v>8</v>
      </c>
      <c r="C11" s="5">
        <v>1</v>
      </c>
      <c r="D11" s="5">
        <v>0</v>
      </c>
      <c r="E11" s="5">
        <v>0</v>
      </c>
      <c r="F11" s="5">
        <v>9</v>
      </c>
    </row>
    <row r="12" spans="1:12" x14ac:dyDescent="0.25">
      <c r="A12" s="15">
        <v>2016</v>
      </c>
      <c r="B12" s="15">
        <v>5</v>
      </c>
      <c r="C12" s="15">
        <v>5</v>
      </c>
      <c r="D12" s="15">
        <v>1</v>
      </c>
      <c r="E12" s="15">
        <v>0</v>
      </c>
      <c r="F12" s="15">
        <v>11</v>
      </c>
    </row>
    <row r="13" spans="1:12" x14ac:dyDescent="0.25">
      <c r="A13" s="5">
        <v>2017</v>
      </c>
      <c r="B13" s="5">
        <v>0</v>
      </c>
      <c r="C13" s="5">
        <v>3</v>
      </c>
      <c r="D13" s="5">
        <v>0</v>
      </c>
      <c r="E13" s="5">
        <v>0</v>
      </c>
      <c r="F13" s="5">
        <v>3</v>
      </c>
    </row>
    <row r="14" spans="1:12" x14ac:dyDescent="0.25">
      <c r="A14" s="336">
        <v>2018</v>
      </c>
      <c r="B14" s="191">
        <v>2</v>
      </c>
      <c r="C14" s="191">
        <v>6</v>
      </c>
      <c r="D14" s="191">
        <v>0</v>
      </c>
      <c r="E14" s="191">
        <v>0</v>
      </c>
      <c r="F14" s="191">
        <v>8</v>
      </c>
    </row>
    <row r="15" spans="1:12" ht="15.75" thickBot="1" x14ac:dyDescent="0.3">
      <c r="A15" s="195">
        <v>2019</v>
      </c>
      <c r="B15" s="195">
        <v>6</v>
      </c>
      <c r="C15" s="195">
        <v>2</v>
      </c>
      <c r="D15" s="195">
        <v>0</v>
      </c>
      <c r="E15" s="195">
        <v>0</v>
      </c>
      <c r="F15" s="195">
        <v>8</v>
      </c>
    </row>
    <row r="16" spans="1:12" ht="15.75" thickBot="1" x14ac:dyDescent="0.3">
      <c r="A16" s="39" t="s">
        <v>11</v>
      </c>
      <c r="B16" s="239">
        <v>6.4</v>
      </c>
      <c r="C16" s="239">
        <v>4</v>
      </c>
      <c r="D16" s="125">
        <v>0.4</v>
      </c>
      <c r="E16" s="125">
        <v>0</v>
      </c>
      <c r="F16" s="239">
        <v>10.8</v>
      </c>
    </row>
    <row r="17" spans="1:8" ht="15.75" thickBot="1" x14ac:dyDescent="0.3">
      <c r="A17" s="87" t="s">
        <v>156</v>
      </c>
      <c r="B17" s="278">
        <v>5</v>
      </c>
      <c r="C17" s="278">
        <v>4.2</v>
      </c>
      <c r="D17" s="90">
        <v>0.4</v>
      </c>
      <c r="E17" s="90">
        <v>0</v>
      </c>
      <c r="F17" s="278">
        <v>9.6</v>
      </c>
    </row>
    <row r="18" spans="1:8" ht="15.75" thickBot="1" x14ac:dyDescent="0.3">
      <c r="A18" s="198" t="s">
        <v>218</v>
      </c>
      <c r="B18" s="278">
        <v>4.4000000000000004</v>
      </c>
      <c r="C18" s="278">
        <v>4</v>
      </c>
      <c r="D18" s="90">
        <v>0.2</v>
      </c>
      <c r="E18" s="90">
        <v>0</v>
      </c>
      <c r="F18" s="278">
        <v>8.6</v>
      </c>
    </row>
    <row r="19" spans="1:8" ht="15.75" thickBot="1" x14ac:dyDescent="0.3">
      <c r="A19" s="320" t="s">
        <v>251</v>
      </c>
      <c r="B19" s="283">
        <v>4.2</v>
      </c>
      <c r="C19" s="283">
        <v>3.4</v>
      </c>
      <c r="D19" s="337">
        <v>0.2</v>
      </c>
      <c r="E19" s="337">
        <v>0</v>
      </c>
      <c r="F19" s="283">
        <v>7.8</v>
      </c>
    </row>
    <row r="20" spans="1:8" ht="45.75" thickBot="1" x14ac:dyDescent="0.3">
      <c r="A20" s="88" t="s">
        <v>222</v>
      </c>
      <c r="B20" s="89">
        <v>-0.34375</v>
      </c>
      <c r="C20" s="89">
        <v>-0.15000000000000002</v>
      </c>
      <c r="D20" s="89">
        <v>-0.5</v>
      </c>
      <c r="E20" s="89"/>
      <c r="F20" s="89">
        <v>-0.27777777777777785</v>
      </c>
    </row>
    <row r="21" spans="1:8" x14ac:dyDescent="0.25">
      <c r="A21" s="36" t="s">
        <v>12</v>
      </c>
    </row>
    <row r="23" spans="1:8" x14ac:dyDescent="0.25">
      <c r="A23" s="9" t="s">
        <v>88</v>
      </c>
    </row>
    <row r="26" spans="1:8" ht="15.75" thickBot="1" x14ac:dyDescent="0.3">
      <c r="A26" s="11" t="s">
        <v>423</v>
      </c>
    </row>
    <row r="27" spans="1:8" ht="45.75" thickBot="1" x14ac:dyDescent="0.3">
      <c r="A27" s="39" t="s">
        <v>9</v>
      </c>
      <c r="B27" s="39" t="s">
        <v>28</v>
      </c>
      <c r="C27" s="39" t="s">
        <v>29</v>
      </c>
      <c r="D27" s="39" t="s">
        <v>31</v>
      </c>
      <c r="E27" s="39" t="s">
        <v>114</v>
      </c>
      <c r="F27" s="39" t="s">
        <v>16</v>
      </c>
      <c r="H27" s="11" t="s">
        <v>234</v>
      </c>
    </row>
    <row r="28" spans="1:8" x14ac:dyDescent="0.25">
      <c r="A28" s="227" t="s">
        <v>160</v>
      </c>
      <c r="B28" s="234">
        <f>AVERAGE(B4:B8)</f>
        <v>10.199999999999999</v>
      </c>
      <c r="C28" s="234">
        <f>AVERAGE(C4:C8)</f>
        <v>6.4</v>
      </c>
      <c r="D28" s="234">
        <f>AVERAGE(D4:D8)</f>
        <v>0.2</v>
      </c>
      <c r="E28" s="234">
        <f>AVERAGE(E4:E8)</f>
        <v>0</v>
      </c>
      <c r="F28" s="234">
        <f>AVERAGE(F4:F8)</f>
        <v>16.8</v>
      </c>
    </row>
    <row r="29" spans="1:8" x14ac:dyDescent="0.25">
      <c r="A29" s="177" t="s">
        <v>161</v>
      </c>
      <c r="B29" s="74">
        <f t="shared" ref="B29:F34" si="0">AVERAGE(B5:B9)</f>
        <v>8.8000000000000007</v>
      </c>
      <c r="C29" s="74">
        <f t="shared" si="0"/>
        <v>6.2</v>
      </c>
      <c r="D29" s="74">
        <f t="shared" si="0"/>
        <v>0.4</v>
      </c>
      <c r="E29" s="74">
        <f t="shared" si="0"/>
        <v>0</v>
      </c>
      <c r="F29" s="74">
        <f t="shared" si="0"/>
        <v>15.4</v>
      </c>
    </row>
    <row r="30" spans="1:8" x14ac:dyDescent="0.25">
      <c r="A30" s="92" t="s">
        <v>162</v>
      </c>
      <c r="B30" s="235">
        <f t="shared" si="0"/>
        <v>7.4</v>
      </c>
      <c r="C30" s="235">
        <f t="shared" si="0"/>
        <v>5.6</v>
      </c>
      <c r="D30" s="235">
        <f t="shared" si="0"/>
        <v>0.4</v>
      </c>
      <c r="E30" s="235">
        <f t="shared" si="0"/>
        <v>0</v>
      </c>
      <c r="F30" s="235">
        <f t="shared" si="0"/>
        <v>13.4</v>
      </c>
    </row>
    <row r="31" spans="1:8" x14ac:dyDescent="0.25">
      <c r="A31" s="177" t="s">
        <v>163</v>
      </c>
      <c r="B31" s="74">
        <f t="shared" si="0"/>
        <v>7</v>
      </c>
      <c r="C31" s="74">
        <f t="shared" si="0"/>
        <v>4.5999999999999996</v>
      </c>
      <c r="D31" s="74">
        <f t="shared" si="0"/>
        <v>0.4</v>
      </c>
      <c r="E31" s="74">
        <f t="shared" si="0"/>
        <v>0</v>
      </c>
      <c r="F31" s="74">
        <f t="shared" si="0"/>
        <v>12</v>
      </c>
    </row>
    <row r="32" spans="1:8" x14ac:dyDescent="0.25">
      <c r="A32" s="92" t="s">
        <v>155</v>
      </c>
      <c r="B32" s="235">
        <f t="shared" si="0"/>
        <v>6.4</v>
      </c>
      <c r="C32" s="235">
        <f t="shared" si="0"/>
        <v>4</v>
      </c>
      <c r="D32" s="235">
        <f t="shared" si="0"/>
        <v>0.4</v>
      </c>
      <c r="E32" s="235">
        <f t="shared" si="0"/>
        <v>0</v>
      </c>
      <c r="F32" s="235">
        <f t="shared" si="0"/>
        <v>10.8</v>
      </c>
    </row>
    <row r="33" spans="1:6" x14ac:dyDescent="0.25">
      <c r="A33" s="177" t="s">
        <v>156</v>
      </c>
      <c r="B33" s="74">
        <f t="shared" si="0"/>
        <v>5</v>
      </c>
      <c r="C33" s="74">
        <f t="shared" si="0"/>
        <v>4.2</v>
      </c>
      <c r="D33" s="74">
        <f t="shared" si="0"/>
        <v>0.4</v>
      </c>
      <c r="E33" s="74">
        <f t="shared" si="0"/>
        <v>0</v>
      </c>
      <c r="F33" s="74">
        <f t="shared" si="0"/>
        <v>9.6</v>
      </c>
    </row>
    <row r="34" spans="1:6" x14ac:dyDescent="0.25">
      <c r="A34" s="92" t="s">
        <v>218</v>
      </c>
      <c r="B34" s="235">
        <f t="shared" si="0"/>
        <v>4.4000000000000004</v>
      </c>
      <c r="C34" s="235">
        <f t="shared" si="0"/>
        <v>4</v>
      </c>
      <c r="D34" s="235">
        <f t="shared" si="0"/>
        <v>0.2</v>
      </c>
      <c r="E34" s="235">
        <f t="shared" si="0"/>
        <v>0</v>
      </c>
      <c r="F34" s="235">
        <f t="shared" si="0"/>
        <v>8.6</v>
      </c>
    </row>
    <row r="35" spans="1:6" ht="15.75" thickBot="1" x14ac:dyDescent="0.3">
      <c r="A35" s="329" t="s">
        <v>251</v>
      </c>
      <c r="B35" s="335">
        <f>AVERAGE(B11:B15)</f>
        <v>4.2</v>
      </c>
      <c r="C35" s="335">
        <f>AVERAGE(C11:C15)</f>
        <v>3.4</v>
      </c>
      <c r="D35" s="335">
        <f>AVERAGE(D11:D15)</f>
        <v>0.2</v>
      </c>
      <c r="E35" s="335">
        <f>AVERAGE(E11:E15)</f>
        <v>0</v>
      </c>
      <c r="F35" s="335">
        <f>AVERAGE(F11:F15)</f>
        <v>7.8</v>
      </c>
    </row>
    <row r="36" spans="1:6" x14ac:dyDescent="0.25">
      <c r="A36" s="36" t="s">
        <v>12</v>
      </c>
    </row>
  </sheetData>
  <hyperlinks>
    <hyperlink ref="A23" location="Contents!A1" display="Hom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A10" zoomScale="85" zoomScaleNormal="85" workbookViewId="0">
      <selection activeCell="C41" sqref="C41"/>
    </sheetView>
  </sheetViews>
  <sheetFormatPr defaultRowHeight="15" x14ac:dyDescent="0.25"/>
  <cols>
    <col min="1" max="1" width="54.7109375" customWidth="1"/>
    <col min="2" max="5" width="18.42578125" customWidth="1"/>
    <col min="6" max="6" width="19" customWidth="1"/>
    <col min="7" max="9" width="17.140625" customWidth="1"/>
  </cols>
  <sheetData>
    <row r="1" spans="1:9" x14ac:dyDescent="0.25">
      <c r="A1" s="11" t="s">
        <v>421</v>
      </c>
    </row>
    <row r="2" spans="1:9" ht="15.75" thickBot="1" x14ac:dyDescent="0.3">
      <c r="B2" s="229"/>
      <c r="C2" s="229"/>
      <c r="D2" s="229"/>
      <c r="E2" s="229"/>
      <c r="F2" s="229"/>
      <c r="G2" s="229"/>
      <c r="H2" s="229"/>
      <c r="I2" s="229"/>
    </row>
    <row r="3" spans="1:9" x14ac:dyDescent="0.25">
      <c r="A3" s="612" t="s">
        <v>115</v>
      </c>
      <c r="B3" s="668" t="s">
        <v>116</v>
      </c>
      <c r="C3" s="668"/>
      <c r="D3" s="668"/>
      <c r="E3" s="668"/>
      <c r="F3" s="668"/>
      <c r="G3" s="668"/>
      <c r="H3" s="668"/>
      <c r="I3" s="668"/>
    </row>
    <row r="4" spans="1:9" ht="15.75" thickBot="1" x14ac:dyDescent="0.3">
      <c r="A4" s="668"/>
      <c r="B4" s="591" t="s">
        <v>94</v>
      </c>
      <c r="C4" s="591"/>
      <c r="D4" s="591"/>
      <c r="E4" s="669"/>
      <c r="F4" s="670" t="s">
        <v>117</v>
      </c>
      <c r="G4" s="591"/>
      <c r="H4" s="591"/>
      <c r="I4" s="591"/>
    </row>
    <row r="5" spans="1:9" ht="15.75" thickBot="1" x14ac:dyDescent="0.3">
      <c r="A5" s="591"/>
      <c r="B5" s="200" t="s">
        <v>155</v>
      </c>
      <c r="C5" s="200" t="s">
        <v>156</v>
      </c>
      <c r="D5" s="317" t="s">
        <v>218</v>
      </c>
      <c r="E5" s="318" t="s">
        <v>251</v>
      </c>
      <c r="F5" s="200" t="s">
        <v>155</v>
      </c>
      <c r="G5" s="200" t="s">
        <v>156</v>
      </c>
      <c r="H5" s="317" t="s">
        <v>218</v>
      </c>
      <c r="I5" s="317" t="s">
        <v>251</v>
      </c>
    </row>
    <row r="6" spans="1:9" x14ac:dyDescent="0.25">
      <c r="A6" s="201" t="s">
        <v>118</v>
      </c>
      <c r="B6" s="92">
        <v>131</v>
      </c>
      <c r="C6" s="92">
        <v>126</v>
      </c>
      <c r="D6" s="92">
        <v>129</v>
      </c>
      <c r="E6" s="44">
        <v>115</v>
      </c>
      <c r="F6" s="3">
        <v>0.25338491295938104</v>
      </c>
      <c r="G6" s="3">
        <v>0.23908918406072105</v>
      </c>
      <c r="H6" s="3">
        <v>0.24112149532710281</v>
      </c>
      <c r="I6" s="3">
        <f>E6/$E$17</f>
        <v>0.22157996146435452</v>
      </c>
    </row>
    <row r="7" spans="1:9" x14ac:dyDescent="0.25">
      <c r="A7" s="202" t="s">
        <v>120</v>
      </c>
      <c r="B7" s="177">
        <v>64</v>
      </c>
      <c r="C7" s="177">
        <v>72</v>
      </c>
      <c r="D7" s="177">
        <v>78</v>
      </c>
      <c r="E7" s="46">
        <v>78</v>
      </c>
      <c r="F7" s="6">
        <v>0.12379110251450677</v>
      </c>
      <c r="G7" s="6">
        <v>0.13662239089184061</v>
      </c>
      <c r="H7" s="6">
        <v>0.14579439252336449</v>
      </c>
      <c r="I7" s="6">
        <f t="shared" ref="I7:I16" si="0">E7/$E$17</f>
        <v>0.15028901734104047</v>
      </c>
    </row>
    <row r="8" spans="1:9" x14ac:dyDescent="0.25">
      <c r="A8" s="201" t="s">
        <v>119</v>
      </c>
      <c r="B8" s="92">
        <v>68</v>
      </c>
      <c r="C8" s="92">
        <v>67</v>
      </c>
      <c r="D8" s="92">
        <v>71</v>
      </c>
      <c r="E8" s="44">
        <v>63</v>
      </c>
      <c r="F8" s="3">
        <v>0.13152804642166344</v>
      </c>
      <c r="G8" s="3">
        <v>0.12713472485768501</v>
      </c>
      <c r="H8" s="3">
        <v>0.13271028037383178</v>
      </c>
      <c r="I8" s="3">
        <f t="shared" si="0"/>
        <v>0.12138728323699421</v>
      </c>
    </row>
    <row r="9" spans="1:9" x14ac:dyDescent="0.25">
      <c r="A9" s="202" t="s">
        <v>121</v>
      </c>
      <c r="B9" s="177">
        <v>46</v>
      </c>
      <c r="C9" s="177">
        <v>45</v>
      </c>
      <c r="D9" s="177">
        <v>47</v>
      </c>
      <c r="E9" s="46">
        <v>51</v>
      </c>
      <c r="F9" s="6">
        <v>8.8974854932301742E-2</v>
      </c>
      <c r="G9" s="6">
        <v>8.5388994307400379E-2</v>
      </c>
      <c r="H9" s="6">
        <v>8.7850467289719625E-2</v>
      </c>
      <c r="I9" s="6">
        <f t="shared" si="0"/>
        <v>9.8265895953757232E-2</v>
      </c>
    </row>
    <row r="10" spans="1:9" x14ac:dyDescent="0.25">
      <c r="A10" s="201" t="s">
        <v>124</v>
      </c>
      <c r="B10" s="92">
        <v>27</v>
      </c>
      <c r="C10" s="92">
        <v>31</v>
      </c>
      <c r="D10" s="92">
        <v>35</v>
      </c>
      <c r="E10" s="44">
        <v>32</v>
      </c>
      <c r="F10" s="3">
        <v>5.2224371373307543E-2</v>
      </c>
      <c r="G10" s="3">
        <v>5.8823529411764705E-2</v>
      </c>
      <c r="H10" s="3">
        <v>6.5420560747663545E-2</v>
      </c>
      <c r="I10" s="3">
        <f t="shared" si="0"/>
        <v>6.1657032755298651E-2</v>
      </c>
    </row>
    <row r="11" spans="1:9" x14ac:dyDescent="0.25">
      <c r="A11" s="202" t="s">
        <v>123</v>
      </c>
      <c r="B11" s="177">
        <v>28</v>
      </c>
      <c r="C11" s="177">
        <v>29</v>
      </c>
      <c r="D11" s="177">
        <v>28</v>
      </c>
      <c r="E11" s="46">
        <v>28</v>
      </c>
      <c r="F11" s="6">
        <v>5.4158607350096713E-2</v>
      </c>
      <c r="G11" s="6">
        <v>5.5028462998102469E-2</v>
      </c>
      <c r="H11" s="6">
        <v>5.2336448598130844E-2</v>
      </c>
      <c r="I11" s="6">
        <f t="shared" si="0"/>
        <v>5.3949903660886318E-2</v>
      </c>
    </row>
    <row r="12" spans="1:9" x14ac:dyDescent="0.25">
      <c r="A12" s="201" t="s">
        <v>122</v>
      </c>
      <c r="B12" s="92">
        <v>30</v>
      </c>
      <c r="C12" s="92">
        <v>29</v>
      </c>
      <c r="D12" s="92">
        <v>25</v>
      </c>
      <c r="E12" s="44">
        <v>24</v>
      </c>
      <c r="F12" s="3">
        <v>5.8027079303675046E-2</v>
      </c>
      <c r="G12" s="3">
        <v>5.5028462998102469E-2</v>
      </c>
      <c r="H12" s="3">
        <v>4.6728971962616821E-2</v>
      </c>
      <c r="I12" s="3">
        <f t="shared" si="0"/>
        <v>4.6242774566473986E-2</v>
      </c>
    </row>
    <row r="13" spans="1:9" x14ac:dyDescent="0.25">
      <c r="A13" s="202" t="s">
        <v>125</v>
      </c>
      <c r="B13" s="177">
        <v>26</v>
      </c>
      <c r="C13" s="177">
        <v>23</v>
      </c>
      <c r="D13" s="177">
        <v>21</v>
      </c>
      <c r="E13" s="46">
        <v>22</v>
      </c>
      <c r="F13" s="6">
        <v>5.0290135396518373E-2</v>
      </c>
      <c r="G13" s="6">
        <v>4.3643263757115747E-2</v>
      </c>
      <c r="H13" s="6">
        <v>3.925233644859813E-2</v>
      </c>
      <c r="I13" s="6">
        <f t="shared" si="0"/>
        <v>4.238921001926782E-2</v>
      </c>
    </row>
    <row r="14" spans="1:9" x14ac:dyDescent="0.25">
      <c r="A14" s="201" t="s">
        <v>126</v>
      </c>
      <c r="B14" s="92">
        <v>17</v>
      </c>
      <c r="C14" s="92">
        <v>15</v>
      </c>
      <c r="D14" s="92">
        <v>15</v>
      </c>
      <c r="E14" s="44">
        <v>19</v>
      </c>
      <c r="F14" s="3">
        <v>3.2882011605415859E-2</v>
      </c>
      <c r="G14" s="3">
        <v>2.8462998102466792E-2</v>
      </c>
      <c r="H14" s="3">
        <v>2.8037383177570093E-2</v>
      </c>
      <c r="I14" s="3">
        <f t="shared" si="0"/>
        <v>3.6608863198458574E-2</v>
      </c>
    </row>
    <row r="15" spans="1:9" x14ac:dyDescent="0.25">
      <c r="A15" s="228" t="s">
        <v>128</v>
      </c>
      <c r="B15" s="177">
        <v>13</v>
      </c>
      <c r="C15" s="177">
        <v>13</v>
      </c>
      <c r="D15" s="177">
        <v>15</v>
      </c>
      <c r="E15" s="46">
        <v>14</v>
      </c>
      <c r="F15" s="6">
        <v>2.5145067698259187E-2</v>
      </c>
      <c r="G15" s="6">
        <v>2.4667931688804556E-2</v>
      </c>
      <c r="H15" s="6">
        <v>2.8037383177570093E-2</v>
      </c>
      <c r="I15" s="6">
        <f t="shared" si="0"/>
        <v>2.6974951830443159E-2</v>
      </c>
    </row>
    <row r="16" spans="1:9" ht="15.75" thickBot="1" x14ac:dyDescent="0.3">
      <c r="A16" s="201" t="s">
        <v>99</v>
      </c>
      <c r="B16" s="92">
        <v>67</v>
      </c>
      <c r="C16" s="92">
        <v>77</v>
      </c>
      <c r="D16" s="92">
        <v>71</v>
      </c>
      <c r="E16" s="44">
        <v>73</v>
      </c>
      <c r="F16" s="3">
        <v>0.12959381044487428</v>
      </c>
      <c r="G16" s="3">
        <v>0.14611005692599621</v>
      </c>
      <c r="H16" s="3">
        <v>0.13271028037383178</v>
      </c>
      <c r="I16" s="3">
        <f t="shared" si="0"/>
        <v>0.14065510597302505</v>
      </c>
    </row>
    <row r="17" spans="1:9" ht="15.75" thickBot="1" x14ac:dyDescent="0.3">
      <c r="A17" s="21" t="s">
        <v>16</v>
      </c>
      <c r="B17" s="196">
        <v>517</v>
      </c>
      <c r="C17" s="196">
        <v>527</v>
      </c>
      <c r="D17" s="321">
        <v>535</v>
      </c>
      <c r="E17" s="86">
        <v>519</v>
      </c>
      <c r="F17" s="196">
        <v>517</v>
      </c>
      <c r="G17" s="196">
        <v>527</v>
      </c>
      <c r="H17" s="321">
        <v>535</v>
      </c>
      <c r="I17" s="321">
        <v>519</v>
      </c>
    </row>
    <row r="18" spans="1:9" x14ac:dyDescent="0.25">
      <c r="A18" s="8" t="s">
        <v>12</v>
      </c>
    </row>
    <row r="19" spans="1:9" x14ac:dyDescent="0.25">
      <c r="D19" s="238"/>
      <c r="E19" s="238"/>
    </row>
    <row r="20" spans="1:9" x14ac:dyDescent="0.25">
      <c r="A20" s="9" t="s">
        <v>88</v>
      </c>
    </row>
    <row r="22" spans="1:9" x14ac:dyDescent="0.25">
      <c r="A22" t="s">
        <v>277</v>
      </c>
    </row>
  </sheetData>
  <mergeCells count="4">
    <mergeCell ref="A3:A5"/>
    <mergeCell ref="B3:I3"/>
    <mergeCell ref="B4:E4"/>
    <mergeCell ref="F4:I4"/>
  </mergeCells>
  <hyperlinks>
    <hyperlink ref="A20" location="Contents!A1" display="Home"/>
  </hyperlinks>
  <pageMargins left="0.7" right="0.7" top="0.75" bottom="0.75" header="0.3" footer="0.3"/>
  <pageSetup paperSize="9" orientation="portrait" horizontalDpi="90" verticalDpi="9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topLeftCell="A13" workbookViewId="0">
      <selection activeCell="B38" sqref="B38"/>
    </sheetView>
  </sheetViews>
  <sheetFormatPr defaultRowHeight="15" x14ac:dyDescent="0.25"/>
  <cols>
    <col min="1" max="1" width="46.5703125" customWidth="1"/>
    <col min="2" max="5" width="13.140625" customWidth="1"/>
    <col min="6" max="9" width="13.28515625" customWidth="1"/>
  </cols>
  <sheetData>
    <row r="1" spans="1:9" x14ac:dyDescent="0.25">
      <c r="A1" s="11" t="s">
        <v>420</v>
      </c>
    </row>
    <row r="2" spans="1:9" ht="15.75" thickBot="1" x14ac:dyDescent="0.3">
      <c r="B2" s="338"/>
      <c r="C2" s="338"/>
      <c r="D2" s="338"/>
      <c r="E2" s="338"/>
      <c r="F2" s="338"/>
      <c r="G2" s="338"/>
      <c r="H2" s="338"/>
    </row>
    <row r="3" spans="1:9" x14ac:dyDescent="0.25">
      <c r="A3" s="612" t="s">
        <v>115</v>
      </c>
      <c r="B3" s="612" t="s">
        <v>116</v>
      </c>
      <c r="C3" s="612"/>
      <c r="D3" s="612"/>
      <c r="E3" s="612"/>
      <c r="F3" s="612"/>
      <c r="G3" s="612"/>
      <c r="H3" s="612"/>
      <c r="I3" s="612"/>
    </row>
    <row r="4" spans="1:9" ht="15.75" thickBot="1" x14ac:dyDescent="0.3">
      <c r="A4" s="668"/>
      <c r="B4" s="591" t="s">
        <v>94</v>
      </c>
      <c r="C4" s="591"/>
      <c r="D4" s="591"/>
      <c r="E4" s="669"/>
      <c r="F4" s="671" t="s">
        <v>117</v>
      </c>
      <c r="G4" s="668"/>
      <c r="H4" s="668"/>
      <c r="I4" s="668"/>
    </row>
    <row r="5" spans="1:9" ht="15.75" thickBot="1" x14ac:dyDescent="0.3">
      <c r="A5" s="591"/>
      <c r="B5" s="237" t="s">
        <v>155</v>
      </c>
      <c r="C5" s="237" t="s">
        <v>156</v>
      </c>
      <c r="D5" s="321" t="s">
        <v>218</v>
      </c>
      <c r="E5" s="86" t="s">
        <v>251</v>
      </c>
      <c r="F5" s="237" t="s">
        <v>155</v>
      </c>
      <c r="G5" s="237" t="s">
        <v>156</v>
      </c>
      <c r="H5" s="321" t="s">
        <v>218</v>
      </c>
      <c r="I5" s="321" t="s">
        <v>251</v>
      </c>
    </row>
    <row r="6" spans="1:9" x14ac:dyDescent="0.25">
      <c r="A6" s="217" t="s">
        <v>127</v>
      </c>
      <c r="B6" s="92">
        <v>11</v>
      </c>
      <c r="C6" s="92">
        <v>11</v>
      </c>
      <c r="D6" s="92">
        <v>7</v>
      </c>
      <c r="E6" s="339">
        <v>7</v>
      </c>
      <c r="F6" s="93">
        <f>B6/$B$14</f>
        <v>0.22</v>
      </c>
      <c r="G6" s="93">
        <f t="shared" ref="G6:I12" si="0">C6/C$14</f>
        <v>0.24444444444444444</v>
      </c>
      <c r="H6" s="93">
        <f t="shared" si="0"/>
        <v>0.16666666666666666</v>
      </c>
      <c r="I6" s="93">
        <f t="shared" si="0"/>
        <v>0.19444444444444445</v>
      </c>
    </row>
    <row r="7" spans="1:9" x14ac:dyDescent="0.25">
      <c r="A7" s="218" t="s">
        <v>119</v>
      </c>
      <c r="B7" s="177">
        <v>6</v>
      </c>
      <c r="C7" s="177">
        <v>6</v>
      </c>
      <c r="D7" s="177">
        <v>6</v>
      </c>
      <c r="E7" s="46">
        <v>7</v>
      </c>
      <c r="F7" s="91">
        <f t="shared" ref="F7:F13" si="1">B7/$B$14</f>
        <v>0.12</v>
      </c>
      <c r="G7" s="91">
        <f t="shared" si="0"/>
        <v>0.13333333333333333</v>
      </c>
      <c r="H7" s="91">
        <f t="shared" si="0"/>
        <v>0.14285714285714285</v>
      </c>
      <c r="I7" s="91">
        <f t="shared" si="0"/>
        <v>0.19444444444444445</v>
      </c>
    </row>
    <row r="8" spans="1:9" x14ac:dyDescent="0.25">
      <c r="A8" s="217" t="s">
        <v>124</v>
      </c>
      <c r="B8" s="92">
        <v>7</v>
      </c>
      <c r="C8" s="92">
        <v>6</v>
      </c>
      <c r="D8" s="92">
        <v>4</v>
      </c>
      <c r="E8" s="44">
        <v>4</v>
      </c>
      <c r="F8" s="93">
        <f t="shared" si="1"/>
        <v>0.14000000000000001</v>
      </c>
      <c r="G8" s="93">
        <f t="shared" si="0"/>
        <v>0.13333333333333333</v>
      </c>
      <c r="H8" s="93">
        <f t="shared" si="0"/>
        <v>9.5238095238095233E-2</v>
      </c>
      <c r="I8" s="93">
        <f t="shared" si="0"/>
        <v>0.1111111111111111</v>
      </c>
    </row>
    <row r="9" spans="1:9" x14ac:dyDescent="0.25">
      <c r="A9" s="218" t="s">
        <v>120</v>
      </c>
      <c r="B9" s="177">
        <v>3</v>
      </c>
      <c r="C9" s="177">
        <v>4</v>
      </c>
      <c r="D9" s="177">
        <v>4</v>
      </c>
      <c r="E9" s="46">
        <v>3</v>
      </c>
      <c r="F9" s="91">
        <f t="shared" si="1"/>
        <v>0.06</v>
      </c>
      <c r="G9" s="91">
        <f t="shared" si="0"/>
        <v>8.8888888888888892E-2</v>
      </c>
      <c r="H9" s="91">
        <f t="shared" si="0"/>
        <v>9.5238095238095233E-2</v>
      </c>
      <c r="I9" s="91">
        <f t="shared" si="0"/>
        <v>8.3333333333333329E-2</v>
      </c>
    </row>
    <row r="10" spans="1:9" x14ac:dyDescent="0.25">
      <c r="A10" s="217" t="s">
        <v>128</v>
      </c>
      <c r="B10" s="92">
        <v>3</v>
      </c>
      <c r="C10" s="92">
        <v>3</v>
      </c>
      <c r="D10" s="92">
        <v>4</v>
      </c>
      <c r="E10" s="44">
        <v>3</v>
      </c>
      <c r="F10" s="93">
        <f t="shared" si="1"/>
        <v>0.06</v>
      </c>
      <c r="G10" s="93">
        <f t="shared" si="0"/>
        <v>6.6666666666666666E-2</v>
      </c>
      <c r="H10" s="93">
        <f t="shared" si="0"/>
        <v>9.5238095238095233E-2</v>
      </c>
      <c r="I10" s="93">
        <f t="shared" si="0"/>
        <v>8.3333333333333329E-2</v>
      </c>
    </row>
    <row r="11" spans="1:9" x14ac:dyDescent="0.25">
      <c r="A11" s="218" t="s">
        <v>121</v>
      </c>
      <c r="B11" s="177">
        <v>4</v>
      </c>
      <c r="C11" s="177">
        <v>4</v>
      </c>
      <c r="D11" s="177">
        <v>4</v>
      </c>
      <c r="E11" s="46">
        <v>2</v>
      </c>
      <c r="F11" s="91">
        <f t="shared" si="1"/>
        <v>0.08</v>
      </c>
      <c r="G11" s="91">
        <f t="shared" si="0"/>
        <v>8.8888888888888892E-2</v>
      </c>
      <c r="H11" s="91">
        <f t="shared" si="0"/>
        <v>9.5238095238095233E-2</v>
      </c>
      <c r="I11" s="91">
        <f t="shared" si="0"/>
        <v>5.5555555555555552E-2</v>
      </c>
    </row>
    <row r="12" spans="1:9" x14ac:dyDescent="0.25">
      <c r="A12" s="217" t="s">
        <v>126</v>
      </c>
      <c r="B12" s="92">
        <v>2</v>
      </c>
      <c r="C12" s="92">
        <v>2</v>
      </c>
      <c r="D12" s="92">
        <v>3</v>
      </c>
      <c r="E12" s="44">
        <v>2</v>
      </c>
      <c r="F12" s="93">
        <f t="shared" si="1"/>
        <v>0.04</v>
      </c>
      <c r="G12" s="93">
        <f t="shared" si="0"/>
        <v>4.4444444444444446E-2</v>
      </c>
      <c r="H12" s="93">
        <f t="shared" si="0"/>
        <v>7.1428571428571425E-2</v>
      </c>
      <c r="I12" s="93">
        <f t="shared" si="0"/>
        <v>5.5555555555555552E-2</v>
      </c>
    </row>
    <row r="13" spans="1:9" ht="15.75" thickBot="1" x14ac:dyDescent="0.3">
      <c r="A13" s="244" t="s">
        <v>129</v>
      </c>
      <c r="B13" s="177">
        <v>14</v>
      </c>
      <c r="C13" s="177">
        <v>9</v>
      </c>
      <c r="D13" s="329">
        <v>10</v>
      </c>
      <c r="E13" s="46">
        <v>8</v>
      </c>
      <c r="F13" s="91">
        <f t="shared" si="1"/>
        <v>0.28000000000000003</v>
      </c>
      <c r="G13" s="91">
        <f>C13/C$14</f>
        <v>0.2</v>
      </c>
      <c r="H13" s="91">
        <f>D13/D$14</f>
        <v>0.23809523809523808</v>
      </c>
      <c r="I13" s="91">
        <f>E13/E$14</f>
        <v>0.22222222222222221</v>
      </c>
    </row>
    <row r="14" spans="1:9" ht="15.75" thickBot="1" x14ac:dyDescent="0.3">
      <c r="A14" s="21" t="s">
        <v>16</v>
      </c>
      <c r="B14" s="219">
        <v>50</v>
      </c>
      <c r="C14" s="219">
        <v>45</v>
      </c>
      <c r="D14" s="219">
        <v>42</v>
      </c>
      <c r="E14" s="326">
        <v>36</v>
      </c>
      <c r="F14" s="219">
        <v>50</v>
      </c>
      <c r="G14" s="219">
        <v>45</v>
      </c>
      <c r="H14" s="219">
        <v>42</v>
      </c>
      <c r="I14" s="321">
        <v>36</v>
      </c>
    </row>
    <row r="15" spans="1:9" x14ac:dyDescent="0.25">
      <c r="A15" s="8" t="s">
        <v>12</v>
      </c>
    </row>
    <row r="17" spans="1:1" x14ac:dyDescent="0.25">
      <c r="A17" s="9" t="s">
        <v>88</v>
      </c>
    </row>
    <row r="19" spans="1:1" x14ac:dyDescent="0.25">
      <c r="A19" s="19" t="s">
        <v>278</v>
      </c>
    </row>
  </sheetData>
  <mergeCells count="4">
    <mergeCell ref="A3:A5"/>
    <mergeCell ref="B4:E4"/>
    <mergeCell ref="F4:I4"/>
    <mergeCell ref="B3:I3"/>
  </mergeCells>
  <hyperlinks>
    <hyperlink ref="A17" location="Contents!A1" display="Hom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topLeftCell="A16" workbookViewId="0">
      <selection activeCell="M31" sqref="M31"/>
    </sheetView>
  </sheetViews>
  <sheetFormatPr defaultRowHeight="15" x14ac:dyDescent="0.25"/>
  <cols>
    <col min="1" max="1" width="19.5703125" customWidth="1"/>
    <col min="2" max="2" width="32.28515625" customWidth="1"/>
  </cols>
  <sheetData>
    <row r="1" spans="1:3" x14ac:dyDescent="0.25">
      <c r="A1" s="11" t="s">
        <v>418</v>
      </c>
    </row>
    <row r="2" spans="1:3" ht="15.75" thickBot="1" x14ac:dyDescent="0.3"/>
    <row r="3" spans="1:3" ht="30.75" thickBot="1" x14ac:dyDescent="0.3">
      <c r="A3" s="39" t="s">
        <v>9</v>
      </c>
      <c r="B3" s="39" t="s">
        <v>130</v>
      </c>
    </row>
    <row r="4" spans="1:3" x14ac:dyDescent="0.25">
      <c r="A4" s="15">
        <v>2008</v>
      </c>
      <c r="B4" s="15">
        <v>50</v>
      </c>
      <c r="C4" s="69">
        <f>$B$16</f>
        <v>26.2</v>
      </c>
    </row>
    <row r="5" spans="1:3" x14ac:dyDescent="0.25">
      <c r="A5" s="5">
        <v>2009</v>
      </c>
      <c r="B5" s="5">
        <v>64</v>
      </c>
      <c r="C5" s="69">
        <f t="shared" ref="C5:C13" si="0">$B$16</f>
        <v>26.2</v>
      </c>
    </row>
    <row r="6" spans="1:3" x14ac:dyDescent="0.25">
      <c r="A6" s="15">
        <v>2010</v>
      </c>
      <c r="B6" s="15">
        <v>42</v>
      </c>
      <c r="C6" s="69">
        <f t="shared" si="0"/>
        <v>26.2</v>
      </c>
    </row>
    <row r="7" spans="1:3" x14ac:dyDescent="0.25">
      <c r="A7" s="5">
        <v>2011</v>
      </c>
      <c r="B7" s="5">
        <v>33</v>
      </c>
      <c r="C7" s="69">
        <f t="shared" si="0"/>
        <v>26.2</v>
      </c>
    </row>
    <row r="8" spans="1:3" x14ac:dyDescent="0.25">
      <c r="A8" s="15">
        <v>2012</v>
      </c>
      <c r="B8" s="15">
        <v>31</v>
      </c>
      <c r="C8" s="69">
        <f t="shared" si="0"/>
        <v>26.2</v>
      </c>
    </row>
    <row r="9" spans="1:3" x14ac:dyDescent="0.25">
      <c r="A9" s="5">
        <v>2013</v>
      </c>
      <c r="B9" s="5">
        <v>23</v>
      </c>
      <c r="C9" s="69">
        <f t="shared" si="0"/>
        <v>26.2</v>
      </c>
    </row>
    <row r="10" spans="1:3" x14ac:dyDescent="0.25">
      <c r="A10" s="15">
        <v>2014</v>
      </c>
      <c r="B10" s="15">
        <v>29</v>
      </c>
      <c r="C10" s="69">
        <f t="shared" si="0"/>
        <v>26.2</v>
      </c>
    </row>
    <row r="11" spans="1:3" x14ac:dyDescent="0.25">
      <c r="A11" s="5">
        <v>2015</v>
      </c>
      <c r="B11" s="5">
        <v>25</v>
      </c>
      <c r="C11" s="69">
        <f t="shared" si="0"/>
        <v>26.2</v>
      </c>
    </row>
    <row r="12" spans="1:3" x14ac:dyDescent="0.25">
      <c r="A12" s="15">
        <v>2016</v>
      </c>
      <c r="B12" s="15">
        <v>23</v>
      </c>
      <c r="C12" s="69">
        <f t="shared" si="0"/>
        <v>26.2</v>
      </c>
    </row>
    <row r="13" spans="1:3" x14ac:dyDescent="0.25">
      <c r="A13" s="5">
        <v>2017</v>
      </c>
      <c r="B13" s="5">
        <v>26</v>
      </c>
      <c r="C13" s="69">
        <f t="shared" si="0"/>
        <v>26.2</v>
      </c>
    </row>
    <row r="14" spans="1:3" x14ac:dyDescent="0.25">
      <c r="A14" s="191">
        <v>2018</v>
      </c>
      <c r="B14" s="191">
        <v>26</v>
      </c>
      <c r="C14" s="95">
        <f>$B$16</f>
        <v>26.2</v>
      </c>
    </row>
    <row r="15" spans="1:3" ht="15.75" thickBot="1" x14ac:dyDescent="0.3">
      <c r="A15" s="195">
        <v>2019</v>
      </c>
      <c r="B15" s="195">
        <v>15</v>
      </c>
      <c r="C15" s="95">
        <f>$B$16</f>
        <v>26.2</v>
      </c>
    </row>
    <row r="16" spans="1:3" ht="30.75" thickBot="1" x14ac:dyDescent="0.3">
      <c r="A16" s="312" t="s">
        <v>11</v>
      </c>
      <c r="B16" s="340">
        <v>26.2</v>
      </c>
    </row>
    <row r="17" spans="1:3" x14ac:dyDescent="0.25">
      <c r="A17" s="36" t="s">
        <v>12</v>
      </c>
    </row>
    <row r="18" spans="1:3" x14ac:dyDescent="0.25">
      <c r="A18" s="9" t="s">
        <v>88</v>
      </c>
    </row>
    <row r="21" spans="1:3" x14ac:dyDescent="0.25">
      <c r="A21" s="11" t="s">
        <v>419</v>
      </c>
    </row>
    <row r="22" spans="1:3" ht="15.75" thickBot="1" x14ac:dyDescent="0.3"/>
    <row r="23" spans="1:3" ht="30.75" thickBot="1" x14ac:dyDescent="0.3">
      <c r="A23" s="39" t="s">
        <v>9</v>
      </c>
      <c r="B23" s="39" t="s">
        <v>130</v>
      </c>
    </row>
    <row r="24" spans="1:3" x14ac:dyDescent="0.25">
      <c r="A24" s="15" t="s">
        <v>160</v>
      </c>
      <c r="B24" s="258">
        <f t="shared" ref="B24:B31" si="1">AVERAGE(B4:B8)</f>
        <v>44</v>
      </c>
      <c r="C24" s="69">
        <f>$B$32</f>
        <v>26.2</v>
      </c>
    </row>
    <row r="25" spans="1:3" x14ac:dyDescent="0.25">
      <c r="A25" s="5" t="s">
        <v>161</v>
      </c>
      <c r="B25" s="256">
        <f t="shared" si="1"/>
        <v>38.6</v>
      </c>
      <c r="C25" s="69">
        <f t="shared" ref="C25:C31" si="2">$B$32</f>
        <v>26.2</v>
      </c>
    </row>
    <row r="26" spans="1:3" x14ac:dyDescent="0.25">
      <c r="A26" s="15" t="s">
        <v>162</v>
      </c>
      <c r="B26" s="258">
        <f t="shared" si="1"/>
        <v>31.6</v>
      </c>
      <c r="C26" s="69">
        <f t="shared" si="2"/>
        <v>26.2</v>
      </c>
    </row>
    <row r="27" spans="1:3" x14ac:dyDescent="0.25">
      <c r="A27" s="5" t="s">
        <v>163</v>
      </c>
      <c r="B27" s="256">
        <f t="shared" si="1"/>
        <v>28.2</v>
      </c>
      <c r="C27" s="69">
        <f t="shared" si="2"/>
        <v>26.2</v>
      </c>
    </row>
    <row r="28" spans="1:3" x14ac:dyDescent="0.25">
      <c r="A28" s="15" t="s">
        <v>155</v>
      </c>
      <c r="B28" s="258">
        <f t="shared" si="1"/>
        <v>26.2</v>
      </c>
      <c r="C28" s="69">
        <f t="shared" si="2"/>
        <v>26.2</v>
      </c>
    </row>
    <row r="29" spans="1:3" x14ac:dyDescent="0.25">
      <c r="A29" s="5" t="s">
        <v>156</v>
      </c>
      <c r="B29" s="256">
        <f t="shared" si="1"/>
        <v>25.2</v>
      </c>
      <c r="C29" s="69">
        <f t="shared" si="2"/>
        <v>26.2</v>
      </c>
    </row>
    <row r="30" spans="1:3" x14ac:dyDescent="0.25">
      <c r="A30" s="191" t="s">
        <v>218</v>
      </c>
      <c r="B30" s="258">
        <f t="shared" si="1"/>
        <v>25.8</v>
      </c>
      <c r="C30" s="69">
        <f t="shared" si="2"/>
        <v>26.2</v>
      </c>
    </row>
    <row r="31" spans="1:3" ht="15.75" thickBot="1" x14ac:dyDescent="0.3">
      <c r="A31" s="195" t="s">
        <v>251</v>
      </c>
      <c r="B31" s="256">
        <f t="shared" si="1"/>
        <v>23</v>
      </c>
      <c r="C31" s="69">
        <f t="shared" si="2"/>
        <v>26.2</v>
      </c>
    </row>
    <row r="32" spans="1:3" ht="30.75" thickBot="1" x14ac:dyDescent="0.3">
      <c r="A32" s="312" t="s">
        <v>11</v>
      </c>
      <c r="B32" s="340">
        <f>B28</f>
        <v>26.2</v>
      </c>
    </row>
    <row r="33" spans="1:1" x14ac:dyDescent="0.25">
      <c r="A33" s="36" t="s">
        <v>12</v>
      </c>
    </row>
  </sheetData>
  <hyperlinks>
    <hyperlink ref="A18" location="Contents!A1" display="Home"/>
  </hyperlink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topLeftCell="A7" workbookViewId="0">
      <selection activeCell="M26" sqref="M26"/>
    </sheetView>
  </sheetViews>
  <sheetFormatPr defaultRowHeight="15" x14ac:dyDescent="0.25"/>
  <cols>
    <col min="1" max="1" width="16.5703125" customWidth="1"/>
    <col min="2" max="2" width="42.42578125" customWidth="1"/>
  </cols>
  <sheetData>
    <row r="1" spans="1:3" x14ac:dyDescent="0.25">
      <c r="A1" s="11" t="s">
        <v>416</v>
      </c>
    </row>
    <row r="2" spans="1:3" ht="15.75" thickBot="1" x14ac:dyDescent="0.3"/>
    <row r="3" spans="1:3" ht="30.75" thickBot="1" x14ac:dyDescent="0.3">
      <c r="A3" s="39" t="s">
        <v>9</v>
      </c>
      <c r="B3" s="39" t="s">
        <v>131</v>
      </c>
    </row>
    <row r="4" spans="1:3" x14ac:dyDescent="0.25">
      <c r="A4" s="15">
        <v>2008</v>
      </c>
      <c r="B4" s="15">
        <v>6</v>
      </c>
      <c r="C4" s="95">
        <f>$B$16</f>
        <v>2.2000000000000002</v>
      </c>
    </row>
    <row r="5" spans="1:3" x14ac:dyDescent="0.25">
      <c r="A5" s="5">
        <v>2009</v>
      </c>
      <c r="B5" s="5">
        <v>5</v>
      </c>
      <c r="C5" s="95">
        <f t="shared" ref="C5:C15" si="0">$B$16</f>
        <v>2.2000000000000002</v>
      </c>
    </row>
    <row r="6" spans="1:3" x14ac:dyDescent="0.25">
      <c r="A6" s="15">
        <v>2010</v>
      </c>
      <c r="B6" s="15">
        <v>3</v>
      </c>
      <c r="C6" s="95">
        <f t="shared" si="0"/>
        <v>2.2000000000000002</v>
      </c>
    </row>
    <row r="7" spans="1:3" x14ac:dyDescent="0.25">
      <c r="A7" s="5">
        <v>2011</v>
      </c>
      <c r="B7" s="5">
        <v>2</v>
      </c>
      <c r="C7" s="95">
        <f t="shared" si="0"/>
        <v>2.2000000000000002</v>
      </c>
    </row>
    <row r="8" spans="1:3" x14ac:dyDescent="0.25">
      <c r="A8" s="15">
        <v>2012</v>
      </c>
      <c r="B8" s="15">
        <v>1</v>
      </c>
      <c r="C8" s="95">
        <f t="shared" si="0"/>
        <v>2.2000000000000002</v>
      </c>
    </row>
    <row r="9" spans="1:3" x14ac:dyDescent="0.25">
      <c r="A9" s="5">
        <v>2013</v>
      </c>
      <c r="B9" s="5">
        <v>5</v>
      </c>
      <c r="C9" s="95">
        <f t="shared" si="0"/>
        <v>2.2000000000000002</v>
      </c>
    </row>
    <row r="10" spans="1:3" x14ac:dyDescent="0.25">
      <c r="A10" s="15">
        <v>2014</v>
      </c>
      <c r="B10" s="15">
        <v>2</v>
      </c>
      <c r="C10" s="95">
        <f t="shared" si="0"/>
        <v>2.2000000000000002</v>
      </c>
    </row>
    <row r="11" spans="1:3" x14ac:dyDescent="0.25">
      <c r="A11" s="5">
        <v>2015</v>
      </c>
      <c r="B11" s="5">
        <v>0</v>
      </c>
      <c r="C11" s="95">
        <f t="shared" si="0"/>
        <v>2.2000000000000002</v>
      </c>
    </row>
    <row r="12" spans="1:3" x14ac:dyDescent="0.25">
      <c r="A12" s="15">
        <v>2016</v>
      </c>
      <c r="B12" s="15">
        <v>3</v>
      </c>
      <c r="C12" s="95">
        <f t="shared" si="0"/>
        <v>2.2000000000000002</v>
      </c>
    </row>
    <row r="13" spans="1:3" x14ac:dyDescent="0.25">
      <c r="A13" s="105">
        <v>2017</v>
      </c>
      <c r="B13" s="105">
        <v>1</v>
      </c>
      <c r="C13" s="95">
        <f t="shared" si="0"/>
        <v>2.2000000000000002</v>
      </c>
    </row>
    <row r="14" spans="1:3" x14ac:dyDescent="0.25">
      <c r="A14" s="191">
        <v>2018</v>
      </c>
      <c r="B14" s="191">
        <v>1</v>
      </c>
      <c r="C14" s="95">
        <f t="shared" si="0"/>
        <v>2.2000000000000002</v>
      </c>
    </row>
    <row r="15" spans="1:3" ht="15.75" thickBot="1" x14ac:dyDescent="0.3">
      <c r="A15" s="191">
        <v>2019</v>
      </c>
      <c r="B15" s="191">
        <v>2</v>
      </c>
      <c r="C15" s="95">
        <f t="shared" si="0"/>
        <v>2.2000000000000002</v>
      </c>
    </row>
    <row r="16" spans="1:3" ht="30.75" thickBot="1" x14ac:dyDescent="0.3">
      <c r="A16" s="39" t="s">
        <v>11</v>
      </c>
      <c r="B16" s="406">
        <v>2.2000000000000002</v>
      </c>
    </row>
    <row r="17" spans="1:3" x14ac:dyDescent="0.25">
      <c r="A17" s="8" t="s">
        <v>12</v>
      </c>
    </row>
    <row r="19" spans="1:3" x14ac:dyDescent="0.25">
      <c r="A19" s="9" t="s">
        <v>88</v>
      </c>
    </row>
    <row r="21" spans="1:3" x14ac:dyDescent="0.25">
      <c r="A21" s="11" t="s">
        <v>417</v>
      </c>
    </row>
    <row r="22" spans="1:3" ht="15.75" thickBot="1" x14ac:dyDescent="0.3"/>
    <row r="23" spans="1:3" ht="30.75" thickBot="1" x14ac:dyDescent="0.3">
      <c r="A23" s="39" t="s">
        <v>9</v>
      </c>
      <c r="B23" s="39" t="s">
        <v>131</v>
      </c>
    </row>
    <row r="24" spans="1:3" x14ac:dyDescent="0.25">
      <c r="A24" s="15" t="s">
        <v>160</v>
      </c>
      <c r="B24" s="258">
        <f t="shared" ref="B24:B31" si="1">AVERAGE(B4:B8)</f>
        <v>3.4</v>
      </c>
      <c r="C24" s="69">
        <f t="shared" ref="C24:C31" si="2">$B$32</f>
        <v>2.2000000000000002</v>
      </c>
    </row>
    <row r="25" spans="1:3" x14ac:dyDescent="0.25">
      <c r="A25" s="5" t="s">
        <v>161</v>
      </c>
      <c r="B25" s="256">
        <f t="shared" si="1"/>
        <v>3.2</v>
      </c>
      <c r="C25" s="69">
        <f t="shared" si="2"/>
        <v>2.2000000000000002</v>
      </c>
    </row>
    <row r="26" spans="1:3" x14ac:dyDescent="0.25">
      <c r="A26" s="15" t="s">
        <v>162</v>
      </c>
      <c r="B26" s="258">
        <f t="shared" si="1"/>
        <v>2.6</v>
      </c>
      <c r="C26" s="69">
        <f t="shared" si="2"/>
        <v>2.2000000000000002</v>
      </c>
    </row>
    <row r="27" spans="1:3" x14ac:dyDescent="0.25">
      <c r="A27" s="5" t="s">
        <v>163</v>
      </c>
      <c r="B27" s="256">
        <f t="shared" si="1"/>
        <v>2</v>
      </c>
      <c r="C27" s="69">
        <f t="shared" si="2"/>
        <v>2.2000000000000002</v>
      </c>
    </row>
    <row r="28" spans="1:3" x14ac:dyDescent="0.25">
      <c r="A28" s="15" t="s">
        <v>155</v>
      </c>
      <c r="B28" s="258">
        <f t="shared" si="1"/>
        <v>2.2000000000000002</v>
      </c>
      <c r="C28" s="69">
        <f t="shared" si="2"/>
        <v>2.2000000000000002</v>
      </c>
    </row>
    <row r="29" spans="1:3" x14ac:dyDescent="0.25">
      <c r="A29" s="5" t="s">
        <v>156</v>
      </c>
      <c r="B29" s="256">
        <f t="shared" si="1"/>
        <v>2.2000000000000002</v>
      </c>
      <c r="C29" s="69">
        <f t="shared" si="2"/>
        <v>2.2000000000000002</v>
      </c>
    </row>
    <row r="30" spans="1:3" x14ac:dyDescent="0.25">
      <c r="A30" s="191" t="s">
        <v>218</v>
      </c>
      <c r="B30" s="258">
        <f t="shared" si="1"/>
        <v>1.4</v>
      </c>
      <c r="C30" s="69">
        <f t="shared" si="2"/>
        <v>2.2000000000000002</v>
      </c>
    </row>
    <row r="31" spans="1:3" ht="15.75" thickBot="1" x14ac:dyDescent="0.3">
      <c r="A31" s="191" t="s">
        <v>251</v>
      </c>
      <c r="B31" s="258">
        <f t="shared" si="1"/>
        <v>1.4</v>
      </c>
      <c r="C31" s="69">
        <f t="shared" si="2"/>
        <v>2.2000000000000002</v>
      </c>
    </row>
    <row r="32" spans="1:3" ht="30.75" thickBot="1" x14ac:dyDescent="0.3">
      <c r="A32" s="39" t="s">
        <v>11</v>
      </c>
      <c r="B32" s="239">
        <f>B28</f>
        <v>2.2000000000000002</v>
      </c>
    </row>
    <row r="33" spans="1:1" x14ac:dyDescent="0.25">
      <c r="A33" s="36" t="s">
        <v>12</v>
      </c>
    </row>
  </sheetData>
  <hyperlinks>
    <hyperlink ref="A19" location="Contents!A1" display="Home"/>
  </hyperlinks>
  <pageMargins left="0.7" right="0.7" top="0.75" bottom="0.75" header="0.3" footer="0.3"/>
  <pageSetup paperSize="9" orientation="portrait" horizontalDpi="90" verticalDpi="9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heetViews>
  <sheetFormatPr defaultRowHeight="15" x14ac:dyDescent="0.25"/>
  <cols>
    <col min="1" max="1" width="12" customWidth="1"/>
  </cols>
  <sheetData>
    <row r="1" spans="1:15" x14ac:dyDescent="0.25">
      <c r="A1" s="11" t="s">
        <v>414</v>
      </c>
    </row>
    <row r="2" spans="1:15" ht="15.75" thickBot="1" x14ac:dyDescent="0.3"/>
    <row r="3" spans="1:15" ht="96" customHeight="1" x14ac:dyDescent="0.25">
      <c r="A3" s="673" t="s">
        <v>9</v>
      </c>
      <c r="B3" s="673" t="s">
        <v>10</v>
      </c>
      <c r="C3" s="672" t="s">
        <v>235</v>
      </c>
      <c r="D3" s="672"/>
      <c r="E3" s="672" t="s">
        <v>236</v>
      </c>
      <c r="F3" s="672"/>
      <c r="G3" s="672" t="s">
        <v>237</v>
      </c>
      <c r="H3" s="672"/>
      <c r="I3" s="672" t="s">
        <v>238</v>
      </c>
      <c r="J3" s="672"/>
    </row>
    <row r="4" spans="1:15" ht="29.25" customHeight="1" thickBot="1" x14ac:dyDescent="0.3">
      <c r="A4" s="623"/>
      <c r="B4" s="623"/>
      <c r="C4" s="41" t="s">
        <v>132</v>
      </c>
      <c r="D4" s="41" t="s">
        <v>95</v>
      </c>
      <c r="E4" s="41" t="s">
        <v>132</v>
      </c>
      <c r="F4" s="41" t="s">
        <v>95</v>
      </c>
      <c r="G4" s="41" t="s">
        <v>132</v>
      </c>
      <c r="H4" s="41" t="s">
        <v>95</v>
      </c>
      <c r="I4" s="41" t="s">
        <v>132</v>
      </c>
      <c r="J4" s="41" t="s">
        <v>95</v>
      </c>
    </row>
    <row r="5" spans="1:15" x14ac:dyDescent="0.25">
      <c r="A5" s="15">
        <v>2008</v>
      </c>
      <c r="B5" s="15">
        <v>406</v>
      </c>
      <c r="C5" s="15">
        <v>168</v>
      </c>
      <c r="D5" s="3">
        <v>0.41379310344827586</v>
      </c>
      <c r="E5" s="15">
        <v>119</v>
      </c>
      <c r="F5" s="3">
        <v>0.29310344827586204</v>
      </c>
      <c r="G5" s="15">
        <v>11</v>
      </c>
      <c r="H5" s="3">
        <v>2.7093596059113302E-2</v>
      </c>
      <c r="I5" s="15">
        <v>6</v>
      </c>
      <c r="J5" s="3">
        <v>1.4778325123152709E-2</v>
      </c>
    </row>
    <row r="6" spans="1:15" x14ac:dyDescent="0.25">
      <c r="A6" s="5">
        <v>2009</v>
      </c>
      <c r="B6" s="5">
        <v>419</v>
      </c>
      <c r="C6" s="5">
        <v>162</v>
      </c>
      <c r="D6" s="6">
        <v>0.38663484486873506</v>
      </c>
      <c r="E6" s="5">
        <v>129</v>
      </c>
      <c r="F6" s="6">
        <v>0.30787589498806683</v>
      </c>
      <c r="G6" s="5">
        <v>11</v>
      </c>
      <c r="H6" s="6">
        <v>2.6252983293556086E-2</v>
      </c>
      <c r="I6" s="5">
        <v>6</v>
      </c>
      <c r="J6" s="6">
        <v>1.4319809069212411E-2</v>
      </c>
      <c r="O6" t="s">
        <v>249</v>
      </c>
    </row>
    <row r="7" spans="1:15" x14ac:dyDescent="0.25">
      <c r="A7" s="15">
        <v>2010</v>
      </c>
      <c r="B7" s="15">
        <v>283</v>
      </c>
      <c r="C7" s="15">
        <v>121</v>
      </c>
      <c r="D7" s="3">
        <v>0.42756183745583037</v>
      </c>
      <c r="E7" s="15">
        <v>100</v>
      </c>
      <c r="F7" s="3">
        <v>0.35335689045936397</v>
      </c>
      <c r="G7" s="15">
        <v>10</v>
      </c>
      <c r="H7" s="3">
        <v>3.5335689045936397E-2</v>
      </c>
      <c r="I7" s="15">
        <v>5</v>
      </c>
      <c r="J7" s="3">
        <v>1.7667844522968199E-2</v>
      </c>
    </row>
    <row r="8" spans="1:15" x14ac:dyDescent="0.25">
      <c r="A8" s="5">
        <v>2011</v>
      </c>
      <c r="B8" s="5">
        <v>301</v>
      </c>
      <c r="C8" s="5">
        <v>100</v>
      </c>
      <c r="D8" s="6">
        <v>0.33222591362126247</v>
      </c>
      <c r="E8" s="5">
        <v>77</v>
      </c>
      <c r="F8" s="6">
        <v>0.2558139534883721</v>
      </c>
      <c r="G8" s="5">
        <v>8</v>
      </c>
      <c r="H8" s="6">
        <v>2.6578073089700997E-2</v>
      </c>
      <c r="I8" s="5">
        <v>6</v>
      </c>
      <c r="J8" s="6">
        <v>1.9933554817275746E-2</v>
      </c>
    </row>
    <row r="9" spans="1:15" x14ac:dyDescent="0.25">
      <c r="A9" s="15">
        <v>2012</v>
      </c>
      <c r="B9" s="15">
        <v>294</v>
      </c>
      <c r="C9" s="15">
        <v>93</v>
      </c>
      <c r="D9" s="3">
        <v>0.31632653061224492</v>
      </c>
      <c r="E9" s="15">
        <v>68</v>
      </c>
      <c r="F9" s="3">
        <v>0.23129251700680273</v>
      </c>
      <c r="G9" s="15">
        <v>6</v>
      </c>
      <c r="H9" s="3">
        <v>2.0408163265306121E-2</v>
      </c>
      <c r="I9" s="15">
        <v>1</v>
      </c>
      <c r="J9" s="3">
        <v>3.4013605442176869E-3</v>
      </c>
    </row>
    <row r="10" spans="1:15" x14ac:dyDescent="0.25">
      <c r="A10" s="5">
        <v>2013</v>
      </c>
      <c r="B10" s="5">
        <v>263</v>
      </c>
      <c r="C10" s="5">
        <v>85</v>
      </c>
      <c r="D10" s="6">
        <v>0.32319391634980987</v>
      </c>
      <c r="E10" s="5">
        <v>54</v>
      </c>
      <c r="F10" s="6">
        <v>0.20532319391634982</v>
      </c>
      <c r="G10" s="5">
        <v>6</v>
      </c>
      <c r="H10" s="6">
        <v>2.2813688212927757E-2</v>
      </c>
      <c r="I10" s="5">
        <v>4</v>
      </c>
      <c r="J10" s="6">
        <v>1.5209125475285171E-2</v>
      </c>
    </row>
    <row r="11" spans="1:15" x14ac:dyDescent="0.25">
      <c r="A11" s="15">
        <v>2014</v>
      </c>
      <c r="B11" s="15">
        <v>243</v>
      </c>
      <c r="C11" s="15">
        <v>104</v>
      </c>
      <c r="D11" s="3">
        <v>0.4279835390946502</v>
      </c>
      <c r="E11" s="15">
        <v>71</v>
      </c>
      <c r="F11" s="3">
        <v>0.29218106995884774</v>
      </c>
      <c r="G11" s="15">
        <v>7</v>
      </c>
      <c r="H11" s="3">
        <v>2.8806584362139918E-2</v>
      </c>
      <c r="I11" s="15">
        <v>3</v>
      </c>
      <c r="J11" s="3">
        <v>1.2345679012345678E-2</v>
      </c>
    </row>
    <row r="12" spans="1:15" x14ac:dyDescent="0.25">
      <c r="A12" s="5">
        <v>2015</v>
      </c>
      <c r="B12" s="5">
        <v>293</v>
      </c>
      <c r="C12" s="5">
        <v>106</v>
      </c>
      <c r="D12" s="6">
        <v>0.36177474402730375</v>
      </c>
      <c r="E12" s="5">
        <v>78</v>
      </c>
      <c r="F12" s="6">
        <v>0.26621160409556316</v>
      </c>
      <c r="G12" s="5">
        <v>6</v>
      </c>
      <c r="H12" s="6">
        <v>2.0477815699658702E-2</v>
      </c>
      <c r="I12" s="5">
        <v>3</v>
      </c>
      <c r="J12" s="6">
        <v>1.0238907849829351E-2</v>
      </c>
    </row>
    <row r="13" spans="1:15" x14ac:dyDescent="0.25">
      <c r="A13" s="15">
        <v>2016</v>
      </c>
      <c r="B13" s="15">
        <v>322</v>
      </c>
      <c r="C13" s="15">
        <v>115</v>
      </c>
      <c r="D13" s="3">
        <v>0.35714285714285715</v>
      </c>
      <c r="E13" s="15">
        <v>80</v>
      </c>
      <c r="F13" s="3">
        <v>0.2484472049689441</v>
      </c>
      <c r="G13" s="15">
        <v>7</v>
      </c>
      <c r="H13" s="3">
        <v>2.1739130434782608E-2</v>
      </c>
      <c r="I13" s="15">
        <v>5</v>
      </c>
      <c r="J13" s="3">
        <v>1.5527950310559006E-2</v>
      </c>
    </row>
    <row r="14" spans="1:15" x14ac:dyDescent="0.25">
      <c r="A14" s="5">
        <v>2017</v>
      </c>
      <c r="B14" s="5">
        <v>278</v>
      </c>
      <c r="C14" s="5">
        <v>99</v>
      </c>
      <c r="D14" s="6">
        <v>0.35611510791366907</v>
      </c>
      <c r="E14" s="5">
        <v>80</v>
      </c>
      <c r="F14" s="6">
        <v>0.28776978417266186</v>
      </c>
      <c r="G14" s="5">
        <v>5</v>
      </c>
      <c r="H14" s="6">
        <v>1.7985611510791366E-2</v>
      </c>
      <c r="I14" s="5">
        <v>0</v>
      </c>
      <c r="J14" s="6">
        <v>0</v>
      </c>
    </row>
    <row r="15" spans="1:15" x14ac:dyDescent="0.25">
      <c r="A15" s="191">
        <v>2018</v>
      </c>
      <c r="B15" s="191">
        <v>258</v>
      </c>
      <c r="C15" s="191">
        <v>89</v>
      </c>
      <c r="D15" s="3">
        <v>0.34496124031007752</v>
      </c>
      <c r="E15" s="191">
        <v>68</v>
      </c>
      <c r="F15" s="3">
        <v>0.26356589147286824</v>
      </c>
      <c r="G15" s="191">
        <v>5</v>
      </c>
      <c r="H15" s="3">
        <v>1.937984496124031E-2</v>
      </c>
      <c r="I15" s="191">
        <v>4</v>
      </c>
      <c r="J15" s="3">
        <v>1.5503875968992248E-2</v>
      </c>
    </row>
    <row r="16" spans="1:15" ht="15.75" thickBot="1" x14ac:dyDescent="0.3">
      <c r="A16" s="195">
        <v>2019</v>
      </c>
      <c r="B16" s="195">
        <v>258</v>
      </c>
      <c r="C16" s="195">
        <v>80</v>
      </c>
      <c r="D16" s="6">
        <v>0.31007751937984496</v>
      </c>
      <c r="E16" s="195">
        <v>54</v>
      </c>
      <c r="F16" s="6">
        <v>0.20930232558139536</v>
      </c>
      <c r="G16" s="195">
        <v>5</v>
      </c>
      <c r="H16" s="6">
        <v>1.937984496124031E-2</v>
      </c>
      <c r="I16" s="195">
        <v>4</v>
      </c>
      <c r="J16" s="6">
        <v>1.5503875968992248E-2</v>
      </c>
    </row>
    <row r="17" spans="1:12" ht="30.75" thickBot="1" x14ac:dyDescent="0.3">
      <c r="A17" s="312" t="s">
        <v>11</v>
      </c>
      <c r="B17" s="340">
        <v>283</v>
      </c>
      <c r="C17" s="340">
        <v>100.6</v>
      </c>
      <c r="D17" s="344">
        <v>0.35547703180212015</v>
      </c>
      <c r="E17" s="340">
        <v>70.2</v>
      </c>
      <c r="F17" s="344">
        <v>0.2480565371024735</v>
      </c>
      <c r="G17" s="340">
        <v>6.4</v>
      </c>
      <c r="H17" s="344">
        <v>2.2614840989399296E-2</v>
      </c>
      <c r="I17" s="340">
        <v>3.2</v>
      </c>
      <c r="J17" s="344">
        <v>1.1307420494699648E-2</v>
      </c>
    </row>
    <row r="18" spans="1:12" x14ac:dyDescent="0.25">
      <c r="A18" s="35" t="s">
        <v>133</v>
      </c>
    </row>
    <row r="19" spans="1:12" x14ac:dyDescent="0.25">
      <c r="B19" s="238"/>
    </row>
    <row r="20" spans="1:12" x14ac:dyDescent="0.25">
      <c r="A20" s="9" t="s">
        <v>88</v>
      </c>
    </row>
    <row r="21" spans="1:12" x14ac:dyDescent="0.25">
      <c r="A21" s="11" t="s">
        <v>413</v>
      </c>
    </row>
    <row r="22" spans="1:12" ht="15.75" thickBot="1" x14ac:dyDescent="0.3"/>
    <row r="23" spans="1:12" ht="84.75" customHeight="1" x14ac:dyDescent="0.25">
      <c r="A23" s="673" t="s">
        <v>9</v>
      </c>
      <c r="B23" s="673" t="s">
        <v>10</v>
      </c>
      <c r="C23" s="672" t="s">
        <v>235</v>
      </c>
      <c r="D23" s="672"/>
      <c r="E23" s="672" t="s">
        <v>236</v>
      </c>
      <c r="F23" s="672"/>
      <c r="G23" s="672" t="s">
        <v>237</v>
      </c>
      <c r="H23" s="672"/>
      <c r="I23" s="672" t="s">
        <v>238</v>
      </c>
      <c r="J23" s="672"/>
    </row>
    <row r="24" spans="1:12" ht="15.75" thickBot="1" x14ac:dyDescent="0.3">
      <c r="A24" s="623"/>
      <c r="B24" s="623"/>
      <c r="C24" s="41" t="s">
        <v>132</v>
      </c>
      <c r="D24" s="41" t="s">
        <v>95</v>
      </c>
      <c r="E24" s="41" t="s">
        <v>132</v>
      </c>
      <c r="F24" s="41" t="s">
        <v>95</v>
      </c>
      <c r="G24" s="41" t="s">
        <v>132</v>
      </c>
      <c r="H24" s="41" t="s">
        <v>95</v>
      </c>
      <c r="I24" s="41" t="s">
        <v>132</v>
      </c>
      <c r="J24" s="41" t="s">
        <v>95</v>
      </c>
    </row>
    <row r="25" spans="1:12" x14ac:dyDescent="0.25">
      <c r="A25" s="15" t="s">
        <v>160</v>
      </c>
      <c r="B25" s="258">
        <f t="shared" ref="B25:C32" si="0">AVERAGE(B5:B9)</f>
        <v>340.6</v>
      </c>
      <c r="C25" s="258">
        <f t="shared" si="0"/>
        <v>128.80000000000001</v>
      </c>
      <c r="D25" s="3">
        <f>C25/B25</f>
        <v>0.37815619495008806</v>
      </c>
      <c r="E25" s="258">
        <f t="shared" ref="E25:E32" si="1">AVERAGE(E5:E9)</f>
        <v>98.6</v>
      </c>
      <c r="F25" s="3">
        <f>E25/B25</f>
        <v>0.28948913681738103</v>
      </c>
      <c r="G25" s="258">
        <f t="shared" ref="G25:G32" si="2">AVERAGE(G5:G9)</f>
        <v>9.1999999999999993</v>
      </c>
      <c r="H25" s="3">
        <f>G25/B25</f>
        <v>2.7011156782149146E-2</v>
      </c>
      <c r="I25" s="258">
        <f t="shared" ref="I25:I32" si="3">AVERAGE(I5:I9)</f>
        <v>4.8</v>
      </c>
      <c r="J25" s="3">
        <f t="shared" ref="J25:J32" si="4">I25/B25</f>
        <v>1.4092777451556076E-2</v>
      </c>
    </row>
    <row r="26" spans="1:12" x14ac:dyDescent="0.25">
      <c r="A26" s="5" t="s">
        <v>161</v>
      </c>
      <c r="B26" s="256">
        <f t="shared" si="0"/>
        <v>312</v>
      </c>
      <c r="C26" s="256">
        <f t="shared" si="0"/>
        <v>112.2</v>
      </c>
      <c r="D26" s="6">
        <f t="shared" ref="D26:D31" si="5">C26/B26</f>
        <v>0.35961538461538461</v>
      </c>
      <c r="E26" s="256">
        <f t="shared" si="1"/>
        <v>85.6</v>
      </c>
      <c r="F26" s="6">
        <f t="shared" ref="F26:F31" si="6">E26/B26</f>
        <v>0.27435897435897433</v>
      </c>
      <c r="G26" s="256">
        <f t="shared" si="2"/>
        <v>8.1999999999999993</v>
      </c>
      <c r="H26" s="6">
        <f t="shared" ref="H26:H31" si="7">G26/B26</f>
        <v>2.6282051282051279E-2</v>
      </c>
      <c r="I26" s="256">
        <f t="shared" si="3"/>
        <v>4.4000000000000004</v>
      </c>
      <c r="J26" s="6">
        <f t="shared" si="4"/>
        <v>1.4102564102564105E-2</v>
      </c>
    </row>
    <row r="27" spans="1:12" x14ac:dyDescent="0.25">
      <c r="A27" s="15" t="s">
        <v>162</v>
      </c>
      <c r="B27" s="258">
        <f t="shared" si="0"/>
        <v>276.8</v>
      </c>
      <c r="C27" s="258">
        <f t="shared" si="0"/>
        <v>100.6</v>
      </c>
      <c r="D27" s="3">
        <f t="shared" si="5"/>
        <v>0.36343930635838145</v>
      </c>
      <c r="E27" s="258">
        <f t="shared" si="1"/>
        <v>74</v>
      </c>
      <c r="F27" s="3">
        <f t="shared" si="6"/>
        <v>0.26734104046242774</v>
      </c>
      <c r="G27" s="258">
        <f t="shared" si="2"/>
        <v>7.4</v>
      </c>
      <c r="H27" s="3">
        <f t="shared" si="7"/>
        <v>2.6734104046242775E-2</v>
      </c>
      <c r="I27" s="258">
        <f t="shared" si="3"/>
        <v>3.8</v>
      </c>
      <c r="J27" s="3">
        <f t="shared" si="4"/>
        <v>1.3728323699421964E-2</v>
      </c>
    </row>
    <row r="28" spans="1:12" x14ac:dyDescent="0.25">
      <c r="A28" s="5" t="s">
        <v>163</v>
      </c>
      <c r="B28" s="256">
        <f t="shared" si="0"/>
        <v>278.8</v>
      </c>
      <c r="C28" s="256">
        <f t="shared" si="0"/>
        <v>97.6</v>
      </c>
      <c r="D28" s="6">
        <f t="shared" si="5"/>
        <v>0.35007173601147773</v>
      </c>
      <c r="E28" s="256">
        <f t="shared" si="1"/>
        <v>69.599999999999994</v>
      </c>
      <c r="F28" s="6">
        <f t="shared" si="6"/>
        <v>0.24964131994261116</v>
      </c>
      <c r="G28" s="256">
        <f t="shared" si="2"/>
        <v>6.6</v>
      </c>
      <c r="H28" s="6">
        <f t="shared" si="7"/>
        <v>2.3672883787661404E-2</v>
      </c>
      <c r="I28" s="256">
        <f t="shared" si="3"/>
        <v>3.4</v>
      </c>
      <c r="J28" s="6">
        <f t="shared" si="4"/>
        <v>1.2195121951219511E-2</v>
      </c>
      <c r="L28" t="s">
        <v>180</v>
      </c>
    </row>
    <row r="29" spans="1:12" x14ac:dyDescent="0.25">
      <c r="A29" s="15" t="s">
        <v>155</v>
      </c>
      <c r="B29" s="258">
        <f t="shared" si="0"/>
        <v>283</v>
      </c>
      <c r="C29" s="258">
        <f t="shared" si="0"/>
        <v>100.6</v>
      </c>
      <c r="D29" s="3">
        <f t="shared" si="5"/>
        <v>0.35547703180212015</v>
      </c>
      <c r="E29" s="258">
        <f t="shared" si="1"/>
        <v>70.2</v>
      </c>
      <c r="F29" s="3">
        <f t="shared" si="6"/>
        <v>0.2480565371024735</v>
      </c>
      <c r="G29" s="258">
        <f t="shared" si="2"/>
        <v>6.4</v>
      </c>
      <c r="H29" s="3">
        <f t="shared" si="7"/>
        <v>2.2614840989399296E-2</v>
      </c>
      <c r="I29" s="258">
        <f t="shared" si="3"/>
        <v>3.2</v>
      </c>
      <c r="J29" s="3">
        <f t="shared" si="4"/>
        <v>1.1307420494699648E-2</v>
      </c>
    </row>
    <row r="30" spans="1:12" x14ac:dyDescent="0.25">
      <c r="A30" s="5" t="s">
        <v>156</v>
      </c>
      <c r="B30" s="256">
        <f t="shared" si="0"/>
        <v>279.8</v>
      </c>
      <c r="C30" s="256">
        <f t="shared" si="0"/>
        <v>101.8</v>
      </c>
      <c r="D30" s="6">
        <f t="shared" si="5"/>
        <v>0.36383130807719799</v>
      </c>
      <c r="E30" s="256">
        <f t="shared" si="1"/>
        <v>72.599999999999994</v>
      </c>
      <c r="F30" s="6">
        <f t="shared" si="6"/>
        <v>0.25947105075053606</v>
      </c>
      <c r="G30" s="256">
        <f t="shared" si="2"/>
        <v>6.2</v>
      </c>
      <c r="H30" s="6">
        <f t="shared" si="7"/>
        <v>2.215868477483917E-2</v>
      </c>
      <c r="I30" s="256">
        <f t="shared" si="3"/>
        <v>3</v>
      </c>
      <c r="J30" s="6">
        <f t="shared" si="4"/>
        <v>1.072194424588992E-2</v>
      </c>
    </row>
    <row r="31" spans="1:12" x14ac:dyDescent="0.25">
      <c r="A31" s="191" t="s">
        <v>218</v>
      </c>
      <c r="B31" s="258">
        <f t="shared" si="0"/>
        <v>278.8</v>
      </c>
      <c r="C31" s="258">
        <f t="shared" si="0"/>
        <v>102.6</v>
      </c>
      <c r="D31" s="3">
        <f t="shared" si="5"/>
        <v>0.3680057388809182</v>
      </c>
      <c r="E31" s="258">
        <f t="shared" si="1"/>
        <v>75.400000000000006</v>
      </c>
      <c r="F31" s="3">
        <f t="shared" si="6"/>
        <v>0.27044476327116213</v>
      </c>
      <c r="G31" s="258">
        <f t="shared" si="2"/>
        <v>6</v>
      </c>
      <c r="H31" s="3">
        <f t="shared" si="7"/>
        <v>2.1520803443328549E-2</v>
      </c>
      <c r="I31" s="258">
        <f t="shared" si="3"/>
        <v>3</v>
      </c>
      <c r="J31" s="3">
        <f t="shared" si="4"/>
        <v>1.0760401721664275E-2</v>
      </c>
    </row>
    <row r="32" spans="1:12" ht="15.75" thickBot="1" x14ac:dyDescent="0.3">
      <c r="A32" s="195" t="s">
        <v>251</v>
      </c>
      <c r="B32" s="256">
        <f t="shared" si="0"/>
        <v>281.8</v>
      </c>
      <c r="C32" s="256">
        <f t="shared" si="0"/>
        <v>97.8</v>
      </c>
      <c r="D32" s="6">
        <f>C32/B32</f>
        <v>0.34705464868701202</v>
      </c>
      <c r="E32" s="256">
        <f t="shared" si="1"/>
        <v>72</v>
      </c>
      <c r="F32" s="6">
        <f>E32/B32</f>
        <v>0.25550035486160394</v>
      </c>
      <c r="G32" s="256">
        <f t="shared" si="2"/>
        <v>5.6</v>
      </c>
      <c r="H32" s="6">
        <f>G32/B32</f>
        <v>1.9872249822569195E-2</v>
      </c>
      <c r="I32" s="256">
        <f t="shared" si="3"/>
        <v>3.2</v>
      </c>
      <c r="J32" s="6">
        <f t="shared" si="4"/>
        <v>1.1355571327182399E-2</v>
      </c>
    </row>
    <row r="33" spans="1:10" ht="30.75" thickBot="1" x14ac:dyDescent="0.3">
      <c r="A33" s="341" t="s">
        <v>11</v>
      </c>
      <c r="B33" s="342">
        <f>B17</f>
        <v>283</v>
      </c>
      <c r="C33" s="342">
        <f t="shared" ref="C33:J33" si="8">C17</f>
        <v>100.6</v>
      </c>
      <c r="D33" s="343">
        <f t="shared" si="8"/>
        <v>0.35547703180212015</v>
      </c>
      <c r="E33" s="342">
        <f t="shared" si="8"/>
        <v>70.2</v>
      </c>
      <c r="F33" s="343">
        <f t="shared" si="8"/>
        <v>0.2480565371024735</v>
      </c>
      <c r="G33" s="342">
        <f t="shared" si="8"/>
        <v>6.4</v>
      </c>
      <c r="H33" s="343">
        <f t="shared" si="8"/>
        <v>2.2614840989399296E-2</v>
      </c>
      <c r="I33" s="342">
        <f t="shared" si="8"/>
        <v>3.2</v>
      </c>
      <c r="J33" s="343">
        <f t="shared" si="8"/>
        <v>1.1307420494699648E-2</v>
      </c>
    </row>
    <row r="34" spans="1:10" x14ac:dyDescent="0.25">
      <c r="A34" s="36" t="s">
        <v>12</v>
      </c>
    </row>
  </sheetData>
  <mergeCells count="12">
    <mergeCell ref="I3:J3"/>
    <mergeCell ref="A3:A4"/>
    <mergeCell ref="B3:B4"/>
    <mergeCell ref="C3:D3"/>
    <mergeCell ref="E3:F3"/>
    <mergeCell ref="G3:H3"/>
    <mergeCell ref="I23:J23"/>
    <mergeCell ref="A23:A24"/>
    <mergeCell ref="B23:B24"/>
    <mergeCell ref="C23:D23"/>
    <mergeCell ref="E23:F23"/>
    <mergeCell ref="G23:H23"/>
  </mergeCells>
  <hyperlinks>
    <hyperlink ref="A20" location="Contents!A1" display="Home"/>
  </hyperlinks>
  <pageMargins left="0.7" right="0.7" top="0.75" bottom="0.75" header="0.3" footer="0.3"/>
  <pageSetup orientation="portrait" horizontalDpi="90" verticalDpi="9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topLeftCell="C1" zoomScale="85" zoomScaleNormal="85" workbookViewId="0">
      <selection activeCell="Q21" sqref="Q21"/>
    </sheetView>
  </sheetViews>
  <sheetFormatPr defaultRowHeight="15" x14ac:dyDescent="0.25"/>
  <cols>
    <col min="1" max="1" width="25.5703125" customWidth="1"/>
    <col min="4" max="4" width="11.42578125" customWidth="1"/>
    <col min="8" max="8" width="11.42578125" customWidth="1"/>
    <col min="12" max="12" width="11.42578125" customWidth="1"/>
  </cols>
  <sheetData>
    <row r="1" spans="1:15" x14ac:dyDescent="0.25">
      <c r="A1" s="1" t="s">
        <v>412</v>
      </c>
    </row>
    <row r="2" spans="1:15" ht="15.75" thickBot="1" x14ac:dyDescent="0.3"/>
    <row r="3" spans="1:15" x14ac:dyDescent="0.25">
      <c r="A3" s="674" t="s">
        <v>9</v>
      </c>
      <c r="B3" s="656" t="s">
        <v>108</v>
      </c>
      <c r="C3" s="612"/>
      <c r="D3" s="612"/>
      <c r="E3" s="676"/>
      <c r="F3" s="677" t="s">
        <v>109</v>
      </c>
      <c r="G3" s="612"/>
      <c r="H3" s="612"/>
      <c r="I3" s="676"/>
      <c r="J3" s="677" t="s">
        <v>16</v>
      </c>
      <c r="K3" s="612"/>
      <c r="L3" s="612"/>
      <c r="M3" s="676"/>
    </row>
    <row r="4" spans="1:15" ht="15.75" thickBot="1" x14ac:dyDescent="0.3">
      <c r="A4" s="675"/>
      <c r="B4" s="34" t="s">
        <v>224</v>
      </c>
      <c r="C4" s="34" t="s">
        <v>240</v>
      </c>
      <c r="D4" s="34" t="s">
        <v>135</v>
      </c>
      <c r="E4" s="42" t="s">
        <v>16</v>
      </c>
      <c r="F4" s="257" t="s">
        <v>224</v>
      </c>
      <c r="G4" s="257" t="s">
        <v>240</v>
      </c>
      <c r="H4" s="34" t="s">
        <v>135</v>
      </c>
      <c r="I4" s="42" t="s">
        <v>16</v>
      </c>
      <c r="J4" s="257" t="s">
        <v>224</v>
      </c>
      <c r="K4" s="257" t="s">
        <v>240</v>
      </c>
      <c r="L4" s="34" t="s">
        <v>135</v>
      </c>
      <c r="M4" s="42" t="s">
        <v>16</v>
      </c>
    </row>
    <row r="5" spans="1:15" x14ac:dyDescent="0.25">
      <c r="A5" s="43">
        <v>2008</v>
      </c>
      <c r="B5" s="15">
        <v>21</v>
      </c>
      <c r="C5" s="15">
        <v>4</v>
      </c>
      <c r="D5" s="15">
        <v>0</v>
      </c>
      <c r="E5" s="44">
        <v>25</v>
      </c>
      <c r="F5" s="15">
        <v>165</v>
      </c>
      <c r="G5" s="15">
        <v>12</v>
      </c>
      <c r="H5" s="15">
        <v>1</v>
      </c>
      <c r="I5" s="44">
        <v>178</v>
      </c>
      <c r="J5" s="15">
        <v>186</v>
      </c>
      <c r="K5" s="15">
        <v>16</v>
      </c>
      <c r="L5" s="15">
        <v>1</v>
      </c>
      <c r="M5" s="44">
        <v>203</v>
      </c>
      <c r="N5" s="69">
        <f>$M$17</f>
        <v>53</v>
      </c>
      <c r="O5" s="238"/>
    </row>
    <row r="6" spans="1:15" x14ac:dyDescent="0.25">
      <c r="A6" s="45">
        <v>2009</v>
      </c>
      <c r="B6" s="5">
        <v>38</v>
      </c>
      <c r="C6" s="5">
        <v>4</v>
      </c>
      <c r="D6" s="5">
        <v>0</v>
      </c>
      <c r="E6" s="46">
        <v>42</v>
      </c>
      <c r="F6" s="5">
        <v>197</v>
      </c>
      <c r="G6" s="5">
        <v>22</v>
      </c>
      <c r="H6" s="5">
        <v>4</v>
      </c>
      <c r="I6" s="46">
        <v>223</v>
      </c>
      <c r="J6" s="5">
        <v>235</v>
      </c>
      <c r="K6" s="5">
        <v>26</v>
      </c>
      <c r="L6" s="5">
        <v>4</v>
      </c>
      <c r="M6" s="46">
        <v>265</v>
      </c>
      <c r="N6" s="69">
        <f t="shared" ref="N6:N16" si="0">$M$17</f>
        <v>53</v>
      </c>
      <c r="O6" s="238"/>
    </row>
    <row r="7" spans="1:15" x14ac:dyDescent="0.25">
      <c r="A7" s="43">
        <v>2010</v>
      </c>
      <c r="B7" s="15">
        <v>24</v>
      </c>
      <c r="C7" s="15">
        <v>5</v>
      </c>
      <c r="D7" s="15">
        <v>1</v>
      </c>
      <c r="E7" s="44">
        <v>30</v>
      </c>
      <c r="F7" s="15">
        <v>123</v>
      </c>
      <c r="G7" s="15">
        <v>17</v>
      </c>
      <c r="H7" s="15">
        <v>0</v>
      </c>
      <c r="I7" s="44">
        <v>140</v>
      </c>
      <c r="J7" s="15">
        <v>147</v>
      </c>
      <c r="K7" s="15">
        <v>22</v>
      </c>
      <c r="L7" s="15">
        <v>1</v>
      </c>
      <c r="M7" s="44">
        <v>170</v>
      </c>
      <c r="N7" s="69">
        <f t="shared" si="0"/>
        <v>53</v>
      </c>
      <c r="O7" s="238"/>
    </row>
    <row r="8" spans="1:15" x14ac:dyDescent="0.25">
      <c r="A8" s="45">
        <v>2011</v>
      </c>
      <c r="B8" s="5">
        <v>5</v>
      </c>
      <c r="C8" s="5">
        <v>1</v>
      </c>
      <c r="D8" s="5">
        <v>0</v>
      </c>
      <c r="E8" s="46">
        <v>6</v>
      </c>
      <c r="F8" s="5">
        <v>56</v>
      </c>
      <c r="G8" s="5">
        <v>11</v>
      </c>
      <c r="H8" s="5">
        <v>0</v>
      </c>
      <c r="I8" s="46">
        <v>67</v>
      </c>
      <c r="J8" s="5">
        <v>61</v>
      </c>
      <c r="K8" s="5">
        <v>12</v>
      </c>
      <c r="L8" s="5">
        <v>0</v>
      </c>
      <c r="M8" s="46">
        <v>73</v>
      </c>
      <c r="N8" s="69">
        <f t="shared" si="0"/>
        <v>53</v>
      </c>
      <c r="O8" s="238"/>
    </row>
    <row r="9" spans="1:15" x14ac:dyDescent="0.25">
      <c r="A9" s="43">
        <v>2012</v>
      </c>
      <c r="B9" s="15">
        <v>8</v>
      </c>
      <c r="C9" s="15">
        <v>3</v>
      </c>
      <c r="D9" s="15">
        <v>0</v>
      </c>
      <c r="E9" s="44">
        <v>11</v>
      </c>
      <c r="F9" s="15">
        <v>40</v>
      </c>
      <c r="G9" s="15">
        <v>8</v>
      </c>
      <c r="H9" s="15">
        <v>0</v>
      </c>
      <c r="I9" s="44">
        <v>48</v>
      </c>
      <c r="J9" s="15">
        <v>48</v>
      </c>
      <c r="K9" s="15">
        <v>11</v>
      </c>
      <c r="L9" s="15">
        <v>0</v>
      </c>
      <c r="M9" s="44">
        <v>59</v>
      </c>
      <c r="N9" s="69">
        <f t="shared" si="0"/>
        <v>53</v>
      </c>
      <c r="O9" s="238"/>
    </row>
    <row r="10" spans="1:15" x14ac:dyDescent="0.25">
      <c r="A10" s="45">
        <v>2013</v>
      </c>
      <c r="B10" s="5">
        <v>4</v>
      </c>
      <c r="C10" s="5">
        <v>4</v>
      </c>
      <c r="D10" s="5">
        <v>0</v>
      </c>
      <c r="E10" s="46">
        <v>8</v>
      </c>
      <c r="F10" s="5">
        <v>35</v>
      </c>
      <c r="G10" s="5">
        <v>10</v>
      </c>
      <c r="H10" s="5">
        <v>0</v>
      </c>
      <c r="I10" s="46">
        <v>45</v>
      </c>
      <c r="J10" s="5">
        <v>39</v>
      </c>
      <c r="K10" s="5">
        <v>14</v>
      </c>
      <c r="L10" s="5">
        <v>0</v>
      </c>
      <c r="M10" s="46">
        <v>53</v>
      </c>
      <c r="N10" s="69">
        <f t="shared" si="0"/>
        <v>53</v>
      </c>
      <c r="O10" s="238"/>
    </row>
    <row r="11" spans="1:15" x14ac:dyDescent="0.25">
      <c r="A11" s="43">
        <v>2014</v>
      </c>
      <c r="B11" s="15">
        <v>5</v>
      </c>
      <c r="C11" s="15">
        <v>1</v>
      </c>
      <c r="D11" s="15">
        <v>0</v>
      </c>
      <c r="E11" s="44">
        <v>6</v>
      </c>
      <c r="F11" s="15">
        <v>36</v>
      </c>
      <c r="G11" s="15">
        <v>5</v>
      </c>
      <c r="H11" s="15">
        <v>0</v>
      </c>
      <c r="I11" s="44">
        <v>41</v>
      </c>
      <c r="J11" s="15">
        <v>41</v>
      </c>
      <c r="K11" s="15">
        <v>6</v>
      </c>
      <c r="L11" s="15">
        <v>0</v>
      </c>
      <c r="M11" s="44">
        <v>47</v>
      </c>
      <c r="N11" s="69">
        <f t="shared" si="0"/>
        <v>53</v>
      </c>
      <c r="O11" s="238"/>
    </row>
    <row r="12" spans="1:15" x14ac:dyDescent="0.25">
      <c r="A12" s="45">
        <v>2015</v>
      </c>
      <c r="B12" s="5">
        <v>5</v>
      </c>
      <c r="C12" s="5">
        <v>0</v>
      </c>
      <c r="D12" s="5">
        <v>0</v>
      </c>
      <c r="E12" s="46">
        <v>5</v>
      </c>
      <c r="F12" s="5">
        <v>39</v>
      </c>
      <c r="G12" s="5">
        <v>9</v>
      </c>
      <c r="H12" s="5">
        <v>0</v>
      </c>
      <c r="I12" s="46">
        <v>48</v>
      </c>
      <c r="J12" s="5">
        <v>44</v>
      </c>
      <c r="K12" s="5">
        <v>9</v>
      </c>
      <c r="L12" s="5">
        <v>0</v>
      </c>
      <c r="M12" s="46">
        <v>53</v>
      </c>
      <c r="N12" s="69">
        <f t="shared" si="0"/>
        <v>53</v>
      </c>
      <c r="O12" s="238"/>
    </row>
    <row r="13" spans="1:15" x14ac:dyDescent="0.25">
      <c r="A13" s="43">
        <v>2016</v>
      </c>
      <c r="B13" s="15">
        <v>6</v>
      </c>
      <c r="C13" s="15">
        <v>1</v>
      </c>
      <c r="D13" s="15">
        <v>0</v>
      </c>
      <c r="E13" s="44">
        <v>7</v>
      </c>
      <c r="F13" s="15">
        <v>40</v>
      </c>
      <c r="G13" s="15">
        <v>6</v>
      </c>
      <c r="H13" s="15">
        <v>0</v>
      </c>
      <c r="I13" s="44">
        <v>46</v>
      </c>
      <c r="J13" s="15">
        <v>46</v>
      </c>
      <c r="K13" s="15">
        <v>7</v>
      </c>
      <c r="L13" s="15">
        <v>0</v>
      </c>
      <c r="M13" s="44">
        <v>53</v>
      </c>
      <c r="N13" s="69">
        <f t="shared" si="0"/>
        <v>53</v>
      </c>
      <c r="O13" s="238"/>
    </row>
    <row r="14" spans="1:15" x14ac:dyDescent="0.25">
      <c r="A14" s="45">
        <v>2017</v>
      </c>
      <c r="B14" s="5">
        <v>1</v>
      </c>
      <c r="C14" s="5">
        <v>1</v>
      </c>
      <c r="D14" s="5">
        <v>0</v>
      </c>
      <c r="E14" s="46">
        <v>2</v>
      </c>
      <c r="F14" s="5">
        <v>47</v>
      </c>
      <c r="G14" s="5">
        <v>9</v>
      </c>
      <c r="H14" s="5">
        <v>0</v>
      </c>
      <c r="I14" s="46">
        <v>56</v>
      </c>
      <c r="J14" s="5">
        <v>48</v>
      </c>
      <c r="K14" s="5">
        <v>10</v>
      </c>
      <c r="L14" s="5">
        <v>0</v>
      </c>
      <c r="M14" s="96">
        <v>58</v>
      </c>
      <c r="N14" s="69">
        <f t="shared" si="0"/>
        <v>53</v>
      </c>
      <c r="O14" s="238"/>
    </row>
    <row r="15" spans="1:15" x14ac:dyDescent="0.25">
      <c r="A15" s="43">
        <v>2018</v>
      </c>
      <c r="B15" s="191">
        <v>8</v>
      </c>
      <c r="C15" s="191">
        <v>2</v>
      </c>
      <c r="D15" s="191">
        <v>0</v>
      </c>
      <c r="E15" s="44">
        <v>10</v>
      </c>
      <c r="F15" s="191">
        <v>55</v>
      </c>
      <c r="G15" s="191">
        <v>5</v>
      </c>
      <c r="H15" s="191">
        <v>0</v>
      </c>
      <c r="I15" s="44">
        <v>60</v>
      </c>
      <c r="J15" s="191">
        <v>63</v>
      </c>
      <c r="K15" s="191">
        <v>7</v>
      </c>
      <c r="L15" s="191">
        <v>0</v>
      </c>
      <c r="M15" s="44">
        <v>70</v>
      </c>
      <c r="N15" s="69">
        <f t="shared" si="0"/>
        <v>53</v>
      </c>
      <c r="O15" s="238"/>
    </row>
    <row r="16" spans="1:15" ht="15.75" thickBot="1" x14ac:dyDescent="0.3">
      <c r="A16" s="45">
        <v>2019</v>
      </c>
      <c r="B16" s="195">
        <v>3</v>
      </c>
      <c r="C16" s="195">
        <v>1</v>
      </c>
      <c r="D16" s="195">
        <v>0</v>
      </c>
      <c r="E16" s="46">
        <v>4</v>
      </c>
      <c r="F16" s="195">
        <v>47</v>
      </c>
      <c r="G16" s="195">
        <v>9</v>
      </c>
      <c r="H16" s="195">
        <v>0</v>
      </c>
      <c r="I16" s="46">
        <v>56</v>
      </c>
      <c r="J16" s="195">
        <v>50</v>
      </c>
      <c r="K16" s="195">
        <v>10</v>
      </c>
      <c r="L16" s="195">
        <v>0</v>
      </c>
      <c r="M16" s="96">
        <v>60</v>
      </c>
      <c r="N16" s="69">
        <f t="shared" si="0"/>
        <v>53</v>
      </c>
      <c r="O16" s="238"/>
    </row>
    <row r="17" spans="1:15" ht="15.75" thickBot="1" x14ac:dyDescent="0.3">
      <c r="A17" s="47" t="s">
        <v>11</v>
      </c>
      <c r="B17" s="250">
        <v>5.6</v>
      </c>
      <c r="C17" s="250">
        <v>1.8</v>
      </c>
      <c r="D17" s="250">
        <v>0</v>
      </c>
      <c r="E17" s="250">
        <v>7.4</v>
      </c>
      <c r="F17" s="250">
        <v>38</v>
      </c>
      <c r="G17" s="250">
        <v>7.6</v>
      </c>
      <c r="H17" s="250">
        <v>0</v>
      </c>
      <c r="I17" s="279">
        <v>45.6</v>
      </c>
      <c r="J17" s="250">
        <v>43.6</v>
      </c>
      <c r="K17" s="250">
        <v>9.4</v>
      </c>
      <c r="L17" s="250">
        <v>0</v>
      </c>
      <c r="M17" s="279">
        <v>53</v>
      </c>
    </row>
    <row r="18" spans="1:15" x14ac:dyDescent="0.25">
      <c r="A18" s="37" t="s">
        <v>136</v>
      </c>
      <c r="E18" s="238"/>
      <c r="M18" s="533">
        <f>(M15-M17)/M17</f>
        <v>0.32075471698113206</v>
      </c>
    </row>
    <row r="19" spans="1:15" x14ac:dyDescent="0.25">
      <c r="A19" s="117" t="s">
        <v>111</v>
      </c>
    </row>
    <row r="20" spans="1:15" x14ac:dyDescent="0.25">
      <c r="A20" s="117" t="s">
        <v>210</v>
      </c>
    </row>
    <row r="22" spans="1:15" x14ac:dyDescent="0.25">
      <c r="A22" s="9" t="s">
        <v>88</v>
      </c>
    </row>
    <row r="24" spans="1:15" ht="15.75" thickBot="1" x14ac:dyDescent="0.3">
      <c r="A24" s="1" t="s">
        <v>415</v>
      </c>
    </row>
    <row r="25" spans="1:15" x14ac:dyDescent="0.25">
      <c r="A25" s="674" t="s">
        <v>9</v>
      </c>
      <c r="B25" s="656" t="s">
        <v>108</v>
      </c>
      <c r="C25" s="612"/>
      <c r="D25" s="612"/>
      <c r="E25" s="657"/>
      <c r="F25" s="656" t="s">
        <v>109</v>
      </c>
      <c r="G25" s="612"/>
      <c r="H25" s="612"/>
      <c r="I25" s="657"/>
      <c r="J25" s="656" t="s">
        <v>16</v>
      </c>
      <c r="K25" s="612"/>
      <c r="L25" s="612"/>
      <c r="M25" s="657"/>
    </row>
    <row r="26" spans="1:15" ht="15.75" thickBot="1" x14ac:dyDescent="0.3">
      <c r="A26" s="675"/>
      <c r="B26" s="257" t="s">
        <v>224</v>
      </c>
      <c r="C26" s="257" t="s">
        <v>240</v>
      </c>
      <c r="D26" s="231" t="s">
        <v>135</v>
      </c>
      <c r="E26" s="232" t="s">
        <v>16</v>
      </c>
      <c r="F26" s="257" t="s">
        <v>224</v>
      </c>
      <c r="G26" s="257" t="s">
        <v>240</v>
      </c>
      <c r="H26" s="231" t="s">
        <v>135</v>
      </c>
      <c r="I26" s="232" t="s">
        <v>16</v>
      </c>
      <c r="J26" s="257" t="s">
        <v>224</v>
      </c>
      <c r="K26" s="257" t="s">
        <v>240</v>
      </c>
      <c r="L26" s="231" t="s">
        <v>135</v>
      </c>
      <c r="M26" s="232" t="s">
        <v>16</v>
      </c>
    </row>
    <row r="27" spans="1:15" x14ac:dyDescent="0.25">
      <c r="A27" s="43" t="s">
        <v>160</v>
      </c>
      <c r="B27" s="260">
        <f>AVERAGE(B5:B9)</f>
        <v>19.2</v>
      </c>
      <c r="C27" s="235">
        <f t="shared" ref="C27:M27" si="1">AVERAGE(C5:C9)</f>
        <v>3.4</v>
      </c>
      <c r="D27" s="235">
        <f t="shared" si="1"/>
        <v>0.2</v>
      </c>
      <c r="E27" s="261">
        <f t="shared" si="1"/>
        <v>22.8</v>
      </c>
      <c r="F27" s="260">
        <f t="shared" si="1"/>
        <v>116.2</v>
      </c>
      <c r="G27" s="235">
        <f t="shared" si="1"/>
        <v>14</v>
      </c>
      <c r="H27" s="235">
        <f t="shared" si="1"/>
        <v>1</v>
      </c>
      <c r="I27" s="261">
        <f t="shared" si="1"/>
        <v>131.19999999999999</v>
      </c>
      <c r="J27" s="260">
        <f t="shared" si="1"/>
        <v>135.4</v>
      </c>
      <c r="K27" s="235">
        <f t="shared" si="1"/>
        <v>17.399999999999999</v>
      </c>
      <c r="L27" s="235">
        <f t="shared" si="1"/>
        <v>1.2</v>
      </c>
      <c r="M27" s="261">
        <f t="shared" si="1"/>
        <v>154</v>
      </c>
      <c r="N27" s="97">
        <f>$M$17</f>
        <v>53</v>
      </c>
      <c r="O27" s="93"/>
    </row>
    <row r="28" spans="1:15" x14ac:dyDescent="0.25">
      <c r="A28" s="45" t="s">
        <v>161</v>
      </c>
      <c r="B28" s="262">
        <f t="shared" ref="B28:M32" si="2">AVERAGE(B6:B10)</f>
        <v>15.8</v>
      </c>
      <c r="C28" s="74">
        <f t="shared" si="2"/>
        <v>3.4</v>
      </c>
      <c r="D28" s="74">
        <f t="shared" si="2"/>
        <v>0.2</v>
      </c>
      <c r="E28" s="96">
        <f t="shared" si="2"/>
        <v>19.399999999999999</v>
      </c>
      <c r="F28" s="262">
        <f t="shared" si="2"/>
        <v>90.2</v>
      </c>
      <c r="G28" s="74">
        <f t="shared" si="2"/>
        <v>13.6</v>
      </c>
      <c r="H28" s="74">
        <f t="shared" si="2"/>
        <v>0.8</v>
      </c>
      <c r="I28" s="96">
        <f t="shared" si="2"/>
        <v>104.6</v>
      </c>
      <c r="J28" s="262">
        <f t="shared" si="2"/>
        <v>106</v>
      </c>
      <c r="K28" s="74">
        <f t="shared" si="2"/>
        <v>17</v>
      </c>
      <c r="L28" s="74">
        <f t="shared" si="2"/>
        <v>1</v>
      </c>
      <c r="M28" s="96">
        <f t="shared" si="2"/>
        <v>124</v>
      </c>
      <c r="N28" s="97">
        <f t="shared" ref="N28:N34" si="3">$M$17</f>
        <v>53</v>
      </c>
      <c r="O28" s="93"/>
    </row>
    <row r="29" spans="1:15" x14ac:dyDescent="0.25">
      <c r="A29" s="43" t="s">
        <v>162</v>
      </c>
      <c r="B29" s="260">
        <f t="shared" si="2"/>
        <v>9.1999999999999993</v>
      </c>
      <c r="C29" s="235">
        <f t="shared" si="2"/>
        <v>2.8</v>
      </c>
      <c r="D29" s="235">
        <f t="shared" si="2"/>
        <v>0.2</v>
      </c>
      <c r="E29" s="261">
        <f t="shared" si="2"/>
        <v>12.2</v>
      </c>
      <c r="F29" s="260">
        <f t="shared" si="2"/>
        <v>58</v>
      </c>
      <c r="G29" s="235">
        <f t="shared" si="2"/>
        <v>10.199999999999999</v>
      </c>
      <c r="H29" s="235">
        <f t="shared" si="2"/>
        <v>0</v>
      </c>
      <c r="I29" s="261">
        <f t="shared" si="2"/>
        <v>68.2</v>
      </c>
      <c r="J29" s="260">
        <f t="shared" si="2"/>
        <v>67.2</v>
      </c>
      <c r="K29" s="235">
        <f t="shared" si="2"/>
        <v>13</v>
      </c>
      <c r="L29" s="235">
        <f t="shared" si="2"/>
        <v>0.2</v>
      </c>
      <c r="M29" s="261">
        <f t="shared" si="2"/>
        <v>80.400000000000006</v>
      </c>
      <c r="N29" s="97">
        <f t="shared" si="3"/>
        <v>53</v>
      </c>
      <c r="O29" s="93"/>
    </row>
    <row r="30" spans="1:15" x14ac:dyDescent="0.25">
      <c r="A30" s="45" t="s">
        <v>163</v>
      </c>
      <c r="B30" s="262">
        <f t="shared" si="2"/>
        <v>5.4</v>
      </c>
      <c r="C30" s="74">
        <f t="shared" si="2"/>
        <v>1.8</v>
      </c>
      <c r="D30" s="74">
        <f t="shared" si="2"/>
        <v>0</v>
      </c>
      <c r="E30" s="96">
        <f t="shared" si="2"/>
        <v>7.2</v>
      </c>
      <c r="F30" s="262">
        <f t="shared" si="2"/>
        <v>41.2</v>
      </c>
      <c r="G30" s="74">
        <f t="shared" si="2"/>
        <v>8.6</v>
      </c>
      <c r="H30" s="74">
        <f t="shared" si="2"/>
        <v>0</v>
      </c>
      <c r="I30" s="96">
        <f t="shared" si="2"/>
        <v>49.8</v>
      </c>
      <c r="J30" s="262">
        <f t="shared" si="2"/>
        <v>46.6</v>
      </c>
      <c r="K30" s="74">
        <f t="shared" si="2"/>
        <v>10.4</v>
      </c>
      <c r="L30" s="74">
        <f t="shared" si="2"/>
        <v>0</v>
      </c>
      <c r="M30" s="96">
        <f t="shared" si="2"/>
        <v>57</v>
      </c>
      <c r="N30" s="97">
        <f t="shared" si="3"/>
        <v>53</v>
      </c>
      <c r="O30" s="93"/>
    </row>
    <row r="31" spans="1:15" x14ac:dyDescent="0.25">
      <c r="A31" s="43" t="s">
        <v>155</v>
      </c>
      <c r="B31" s="260">
        <f t="shared" si="2"/>
        <v>5.6</v>
      </c>
      <c r="C31" s="235">
        <f t="shared" si="2"/>
        <v>1.8</v>
      </c>
      <c r="D31" s="235">
        <f t="shared" si="2"/>
        <v>0</v>
      </c>
      <c r="E31" s="261">
        <f t="shared" si="2"/>
        <v>7.4</v>
      </c>
      <c r="F31" s="260">
        <f t="shared" si="2"/>
        <v>38</v>
      </c>
      <c r="G31" s="235">
        <f t="shared" si="2"/>
        <v>7.6</v>
      </c>
      <c r="H31" s="235">
        <f t="shared" si="2"/>
        <v>0</v>
      </c>
      <c r="I31" s="261">
        <f t="shared" si="2"/>
        <v>45.6</v>
      </c>
      <c r="J31" s="260">
        <f t="shared" si="2"/>
        <v>43.6</v>
      </c>
      <c r="K31" s="235">
        <f t="shared" si="2"/>
        <v>9.4</v>
      </c>
      <c r="L31" s="235">
        <f t="shared" si="2"/>
        <v>0</v>
      </c>
      <c r="M31" s="261">
        <f t="shared" si="2"/>
        <v>53</v>
      </c>
      <c r="N31" s="97">
        <f t="shared" si="3"/>
        <v>53</v>
      </c>
      <c r="O31" s="93"/>
    </row>
    <row r="32" spans="1:15" x14ac:dyDescent="0.25">
      <c r="A32" s="45" t="s">
        <v>156</v>
      </c>
      <c r="B32" s="262">
        <f t="shared" si="2"/>
        <v>4.2</v>
      </c>
      <c r="C32" s="74">
        <f t="shared" si="2"/>
        <v>1.4</v>
      </c>
      <c r="D32" s="74">
        <f t="shared" si="2"/>
        <v>0</v>
      </c>
      <c r="E32" s="96">
        <f t="shared" si="2"/>
        <v>5.6</v>
      </c>
      <c r="F32" s="262">
        <f t="shared" si="2"/>
        <v>39.4</v>
      </c>
      <c r="G32" s="74">
        <f t="shared" si="2"/>
        <v>7.8</v>
      </c>
      <c r="H32" s="74">
        <f t="shared" si="2"/>
        <v>0</v>
      </c>
      <c r="I32" s="96">
        <f t="shared" si="2"/>
        <v>47.2</v>
      </c>
      <c r="J32" s="262">
        <f t="shared" si="2"/>
        <v>43.6</v>
      </c>
      <c r="K32" s="74">
        <f t="shared" si="2"/>
        <v>9.1999999999999993</v>
      </c>
      <c r="L32" s="74">
        <f t="shared" si="2"/>
        <v>0</v>
      </c>
      <c r="M32" s="96">
        <f t="shared" si="2"/>
        <v>52.8</v>
      </c>
      <c r="N32" s="97">
        <f t="shared" si="3"/>
        <v>53</v>
      </c>
      <c r="O32" s="93"/>
    </row>
    <row r="33" spans="1:15" x14ac:dyDescent="0.25">
      <c r="A33" s="43" t="s">
        <v>218</v>
      </c>
      <c r="B33" s="260">
        <f t="shared" ref="B33:M33" si="4">AVERAGE(B11:B15)</f>
        <v>5</v>
      </c>
      <c r="C33" s="235">
        <f t="shared" si="4"/>
        <v>1</v>
      </c>
      <c r="D33" s="235">
        <f t="shared" si="4"/>
        <v>0</v>
      </c>
      <c r="E33" s="261">
        <f t="shared" si="4"/>
        <v>6</v>
      </c>
      <c r="F33" s="260">
        <f t="shared" si="4"/>
        <v>43.4</v>
      </c>
      <c r="G33" s="235">
        <f t="shared" si="4"/>
        <v>6.8</v>
      </c>
      <c r="H33" s="235">
        <f t="shared" si="4"/>
        <v>0</v>
      </c>
      <c r="I33" s="261">
        <f t="shared" si="4"/>
        <v>50.2</v>
      </c>
      <c r="J33" s="260">
        <f t="shared" si="4"/>
        <v>48.4</v>
      </c>
      <c r="K33" s="235">
        <f t="shared" si="4"/>
        <v>7.8</v>
      </c>
      <c r="L33" s="235">
        <f t="shared" si="4"/>
        <v>0</v>
      </c>
      <c r="M33" s="261">
        <f t="shared" si="4"/>
        <v>56.2</v>
      </c>
      <c r="N33" s="97">
        <f t="shared" si="3"/>
        <v>53</v>
      </c>
      <c r="O33" s="93"/>
    </row>
    <row r="34" spans="1:15" ht="15.75" thickBot="1" x14ac:dyDescent="0.3">
      <c r="A34" s="346" t="s">
        <v>251</v>
      </c>
      <c r="B34" s="348">
        <f t="shared" ref="B34:M34" si="5">AVERAGE(B12:B16)</f>
        <v>4.5999999999999996</v>
      </c>
      <c r="C34" s="335">
        <f t="shared" si="5"/>
        <v>1</v>
      </c>
      <c r="D34" s="335">
        <f t="shared" si="5"/>
        <v>0</v>
      </c>
      <c r="E34" s="335">
        <f t="shared" si="5"/>
        <v>5.6</v>
      </c>
      <c r="F34" s="348">
        <f t="shared" si="5"/>
        <v>45.6</v>
      </c>
      <c r="G34" s="335">
        <f t="shared" si="5"/>
        <v>7.6</v>
      </c>
      <c r="H34" s="335">
        <f t="shared" si="5"/>
        <v>0</v>
      </c>
      <c r="I34" s="335">
        <f t="shared" si="5"/>
        <v>53.2</v>
      </c>
      <c r="J34" s="348">
        <f t="shared" si="5"/>
        <v>50.2</v>
      </c>
      <c r="K34" s="335">
        <f t="shared" si="5"/>
        <v>8.6</v>
      </c>
      <c r="L34" s="335">
        <f t="shared" si="5"/>
        <v>0</v>
      </c>
      <c r="M34" s="347">
        <f t="shared" si="5"/>
        <v>58.8</v>
      </c>
      <c r="N34" s="97">
        <f t="shared" si="3"/>
        <v>53</v>
      </c>
      <c r="O34" s="93"/>
    </row>
    <row r="35" spans="1:15" x14ac:dyDescent="0.25">
      <c r="A35" s="36" t="s">
        <v>12</v>
      </c>
    </row>
    <row r="36" spans="1:15" x14ac:dyDescent="0.25">
      <c r="A36" s="117" t="s">
        <v>111</v>
      </c>
      <c r="E36" s="238"/>
      <c r="F36" s="238"/>
      <c r="G36" s="238"/>
      <c r="H36" s="238"/>
      <c r="I36" s="238"/>
    </row>
    <row r="37" spans="1:15" x14ac:dyDescent="0.25">
      <c r="A37" s="117" t="s">
        <v>210</v>
      </c>
    </row>
  </sheetData>
  <mergeCells count="8">
    <mergeCell ref="A3:A4"/>
    <mergeCell ref="B3:E3"/>
    <mergeCell ref="F3:I3"/>
    <mergeCell ref="J3:M3"/>
    <mergeCell ref="A25:A26"/>
    <mergeCell ref="B25:E25"/>
    <mergeCell ref="F25:I25"/>
    <mergeCell ref="J25:M25"/>
  </mergeCells>
  <hyperlinks>
    <hyperlink ref="A22" location="Contents!A1" display="Home"/>
  </hyperlinks>
  <pageMargins left="0.7" right="0.7" top="0.75" bottom="0.75" header="0.3" footer="0.3"/>
  <pageSetup paperSize="9" orientation="portrait" horizontalDpi="90" verticalDpi="9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4" zoomScale="85" zoomScaleNormal="85" workbookViewId="0">
      <selection activeCell="L25" sqref="L25"/>
    </sheetView>
  </sheetViews>
  <sheetFormatPr defaultRowHeight="15" x14ac:dyDescent="0.25"/>
  <cols>
    <col min="2" max="2" width="43.7109375" customWidth="1"/>
    <col min="3" max="3" width="18.7109375" customWidth="1"/>
    <col min="4" max="4" width="15.7109375" customWidth="1"/>
  </cols>
  <sheetData>
    <row r="1" spans="1:6" x14ac:dyDescent="0.25">
      <c r="A1" s="1" t="s">
        <v>411</v>
      </c>
    </row>
    <row r="2" spans="1:6" x14ac:dyDescent="0.25">
      <c r="A2" s="1"/>
    </row>
    <row r="3" spans="1:6" ht="45.75" customHeight="1" thickBot="1" x14ac:dyDescent="0.3">
      <c r="A3" s="680" t="s">
        <v>110</v>
      </c>
      <c r="B3" s="680" t="s">
        <v>138</v>
      </c>
      <c r="C3" s="681" t="s">
        <v>181</v>
      </c>
      <c r="D3" s="681"/>
    </row>
    <row r="4" spans="1:6" ht="15.75" thickBot="1" x14ac:dyDescent="0.3">
      <c r="A4" s="591"/>
      <c r="B4" s="591"/>
      <c r="C4" s="150" t="s">
        <v>213</v>
      </c>
      <c r="D4" s="150" t="s">
        <v>279</v>
      </c>
    </row>
    <row r="5" spans="1:6" x14ac:dyDescent="0.25">
      <c r="A5" s="682" t="s">
        <v>109</v>
      </c>
      <c r="B5" s="14" t="s">
        <v>182</v>
      </c>
      <c r="C5" s="3">
        <v>0.58126751889306538</v>
      </c>
      <c r="D5" s="3">
        <v>0.46916267168612685</v>
      </c>
      <c r="E5" s="70" t="s">
        <v>214</v>
      </c>
      <c r="F5" s="19" t="s">
        <v>215</v>
      </c>
    </row>
    <row r="6" spans="1:6" x14ac:dyDescent="0.25">
      <c r="A6" s="683"/>
      <c r="B6" s="14" t="s">
        <v>183</v>
      </c>
      <c r="C6" s="3">
        <v>0.51911159435168497</v>
      </c>
      <c r="D6" s="3">
        <v>0.3870206339647243</v>
      </c>
      <c r="E6" s="70" t="s">
        <v>214</v>
      </c>
    </row>
    <row r="7" spans="1:6" x14ac:dyDescent="0.25">
      <c r="A7" s="683"/>
      <c r="B7" s="14" t="s">
        <v>184</v>
      </c>
      <c r="C7" s="3">
        <v>0.62149010125434478</v>
      </c>
      <c r="D7" s="3">
        <v>0.13226897479725061</v>
      </c>
      <c r="E7" s="70" t="s">
        <v>214</v>
      </c>
    </row>
    <row r="8" spans="1:6" x14ac:dyDescent="0.25">
      <c r="A8" s="683"/>
      <c r="B8" s="14" t="s">
        <v>185</v>
      </c>
      <c r="C8" s="3">
        <v>0.32010387461506612</v>
      </c>
      <c r="D8" s="3">
        <v>0.22892886929584177</v>
      </c>
      <c r="E8" s="70"/>
    </row>
    <row r="9" spans="1:6" x14ac:dyDescent="0.25">
      <c r="A9" s="683"/>
      <c r="B9" s="14" t="s">
        <v>186</v>
      </c>
      <c r="C9" s="3">
        <v>0.35652696596609068</v>
      </c>
      <c r="D9" s="3">
        <v>0.31564942828239478</v>
      </c>
      <c r="E9" s="70"/>
    </row>
    <row r="10" spans="1:6" x14ac:dyDescent="0.25">
      <c r="A10" s="683"/>
      <c r="B10" s="98" t="s">
        <v>16</v>
      </c>
      <c r="C10" s="106">
        <v>0.50473306533658657</v>
      </c>
      <c r="D10" s="106">
        <v>0.38273086566529485</v>
      </c>
      <c r="E10" s="70" t="s">
        <v>214</v>
      </c>
    </row>
    <row r="11" spans="1:6" x14ac:dyDescent="0.25">
      <c r="A11" s="684" t="s">
        <v>108</v>
      </c>
      <c r="B11" s="16" t="s">
        <v>182</v>
      </c>
      <c r="C11" s="6">
        <v>0.54269113149847092</v>
      </c>
      <c r="D11" s="6">
        <v>0.4415354306819147</v>
      </c>
      <c r="E11" s="70" t="s">
        <v>214</v>
      </c>
    </row>
    <row r="12" spans="1:6" x14ac:dyDescent="0.25">
      <c r="A12" s="684"/>
      <c r="B12" s="16" t="s">
        <v>183</v>
      </c>
      <c r="C12" s="6">
        <v>0.44625161399198571</v>
      </c>
      <c r="D12" s="6">
        <v>0.38567183962901858</v>
      </c>
      <c r="E12" s="70" t="s">
        <v>214</v>
      </c>
    </row>
    <row r="13" spans="1:6" x14ac:dyDescent="0.25">
      <c r="A13" s="684"/>
      <c r="B13" s="16" t="s">
        <v>184</v>
      </c>
      <c r="C13" s="6">
        <v>0.6751380304903174</v>
      </c>
      <c r="D13" s="6">
        <v>0.43612891970866585</v>
      </c>
      <c r="E13" s="70"/>
    </row>
    <row r="14" spans="1:6" x14ac:dyDescent="0.25">
      <c r="A14" s="684"/>
      <c r="B14" s="16" t="s">
        <v>185</v>
      </c>
      <c r="C14" s="6">
        <v>0.2123515737890305</v>
      </c>
      <c r="D14" s="6">
        <v>0.28868554916774525</v>
      </c>
      <c r="E14" s="70"/>
    </row>
    <row r="15" spans="1:6" x14ac:dyDescent="0.25">
      <c r="A15" s="684"/>
      <c r="B15" s="16" t="s">
        <v>186</v>
      </c>
      <c r="C15" s="6">
        <v>0.25775175860792371</v>
      </c>
      <c r="D15" s="6">
        <v>0.21252017225679848</v>
      </c>
      <c r="E15" s="70"/>
    </row>
    <row r="16" spans="1:6" x14ac:dyDescent="0.25">
      <c r="A16" s="684"/>
      <c r="B16" s="107" t="s">
        <v>16</v>
      </c>
      <c r="C16" s="108">
        <v>0.41486071943939212</v>
      </c>
      <c r="D16" s="108">
        <v>0.35735279319900665</v>
      </c>
      <c r="E16" s="70" t="s">
        <v>214</v>
      </c>
    </row>
    <row r="17" spans="1:9" x14ac:dyDescent="0.25">
      <c r="A17" s="678" t="s">
        <v>16</v>
      </c>
      <c r="B17" s="14" t="s">
        <v>182</v>
      </c>
      <c r="C17" s="3">
        <v>0.56372881166107591</v>
      </c>
      <c r="D17" s="3">
        <v>0.45692496965390045</v>
      </c>
      <c r="E17" s="70" t="s">
        <v>214</v>
      </c>
    </row>
    <row r="18" spans="1:9" x14ac:dyDescent="0.25">
      <c r="A18" s="678"/>
      <c r="B18" s="14" t="s">
        <v>183</v>
      </c>
      <c r="C18" s="3">
        <v>0.48598538755772913</v>
      </c>
      <c r="D18" s="3">
        <v>0.38629239903081736</v>
      </c>
      <c r="E18" s="70" t="s">
        <v>214</v>
      </c>
    </row>
    <row r="19" spans="1:9" x14ac:dyDescent="0.25">
      <c r="A19" s="678"/>
      <c r="B19" s="14" t="s">
        <v>184</v>
      </c>
      <c r="C19" s="3">
        <v>0.64850454143995828</v>
      </c>
      <c r="D19" s="3">
        <v>0.25070119491297499</v>
      </c>
      <c r="E19" s="70" t="s">
        <v>214</v>
      </c>
    </row>
    <row r="20" spans="1:9" x14ac:dyDescent="0.25">
      <c r="A20" s="678"/>
      <c r="B20" s="14" t="s">
        <v>185</v>
      </c>
      <c r="C20" s="3">
        <v>0.26812687170743404</v>
      </c>
      <c r="D20" s="3">
        <v>0.25851929640325544</v>
      </c>
      <c r="E20" s="70"/>
    </row>
    <row r="21" spans="1:9" ht="15.75" thickBot="1" x14ac:dyDescent="0.3">
      <c r="A21" s="678"/>
      <c r="B21" s="14" t="s">
        <v>186</v>
      </c>
      <c r="C21" s="3">
        <v>0.28747789291782661</v>
      </c>
      <c r="D21" s="3">
        <v>0.24834130100045951</v>
      </c>
      <c r="E21" s="70"/>
    </row>
    <row r="22" spans="1:9" ht="15.75" thickBot="1" x14ac:dyDescent="0.3">
      <c r="A22" s="679"/>
      <c r="B22" s="109" t="s">
        <v>16</v>
      </c>
      <c r="C22" s="110">
        <v>0.45879421965474443</v>
      </c>
      <c r="D22" s="110">
        <v>0.36908629429600953</v>
      </c>
      <c r="E22" s="70" t="s">
        <v>214</v>
      </c>
    </row>
    <row r="23" spans="1:9" x14ac:dyDescent="0.25">
      <c r="A23" s="36" t="s">
        <v>280</v>
      </c>
      <c r="C23" s="258">
        <v>2949</v>
      </c>
      <c r="D23" s="258">
        <v>2956</v>
      </c>
    </row>
    <row r="24" spans="1:9" x14ac:dyDescent="0.25">
      <c r="A24" s="36" t="s">
        <v>485</v>
      </c>
    </row>
    <row r="25" spans="1:9" x14ac:dyDescent="0.25">
      <c r="A25" s="9" t="s">
        <v>88</v>
      </c>
      <c r="H25" s="155"/>
      <c r="I25" s="155"/>
    </row>
    <row r="26" spans="1:9" x14ac:dyDescent="0.25">
      <c r="H26" s="155"/>
      <c r="I26" s="155"/>
    </row>
    <row r="27" spans="1:9" x14ac:dyDescent="0.25">
      <c r="H27" s="155"/>
      <c r="I27" s="155"/>
    </row>
    <row r="28" spans="1:9" ht="15.75" thickBot="1" x14ac:dyDescent="0.3">
      <c r="A28" s="680" t="s">
        <v>110</v>
      </c>
      <c r="B28" s="680" t="s">
        <v>138</v>
      </c>
      <c r="C28" s="681" t="s">
        <v>141</v>
      </c>
      <c r="D28" s="681"/>
    </row>
    <row r="29" spans="1:9" ht="15.75" thickBot="1" x14ac:dyDescent="0.3">
      <c r="A29" s="591"/>
      <c r="B29" s="591"/>
      <c r="C29" s="345" t="s">
        <v>213</v>
      </c>
      <c r="D29" s="345" t="s">
        <v>279</v>
      </c>
      <c r="H29" s="155"/>
      <c r="I29" s="155"/>
    </row>
    <row r="30" spans="1:9" x14ac:dyDescent="0.25">
      <c r="A30" s="685" t="s">
        <v>109</v>
      </c>
      <c r="B30" s="151" t="s">
        <v>182</v>
      </c>
      <c r="C30" s="3">
        <v>7.5507571094171486E-2</v>
      </c>
      <c r="D30" s="3">
        <v>6.50645311310767E-2</v>
      </c>
      <c r="H30" s="155"/>
      <c r="I30" s="155"/>
    </row>
    <row r="31" spans="1:9" x14ac:dyDescent="0.25">
      <c r="A31" s="683"/>
      <c r="B31" s="151" t="s">
        <v>183</v>
      </c>
      <c r="C31" s="3">
        <v>3.2534526471467116E-2</v>
      </c>
      <c r="D31" s="3">
        <v>3.137188149604906E-2</v>
      </c>
      <c r="H31" s="155"/>
      <c r="I31" s="155"/>
    </row>
    <row r="32" spans="1:9" x14ac:dyDescent="0.25">
      <c r="A32" s="683"/>
      <c r="B32" s="151" t="s">
        <v>184</v>
      </c>
      <c r="C32" s="3">
        <v>0.21808962191937206</v>
      </c>
      <c r="D32" s="3">
        <v>0.17144783224949628</v>
      </c>
    </row>
    <row r="33" spans="1:4" x14ac:dyDescent="0.25">
      <c r="A33" s="683"/>
      <c r="B33" s="151" t="s">
        <v>185</v>
      </c>
      <c r="C33" s="3">
        <v>0.12559862505624581</v>
      </c>
      <c r="D33" s="3">
        <v>0.11531040209243165</v>
      </c>
    </row>
    <row r="34" spans="1:4" x14ac:dyDescent="0.25">
      <c r="A34" s="683"/>
      <c r="B34" s="151" t="s">
        <v>186</v>
      </c>
      <c r="C34" s="3">
        <v>8.7925533716371976E-2</v>
      </c>
      <c r="D34" s="3">
        <v>7.8989992320485494E-2</v>
      </c>
    </row>
    <row r="35" spans="1:4" x14ac:dyDescent="0.25">
      <c r="A35" s="683"/>
      <c r="B35" s="98" t="s">
        <v>16</v>
      </c>
      <c r="C35" s="106">
        <v>2.7651060794895019E-2</v>
      </c>
      <c r="D35" s="106">
        <v>2.5918652638077893E-2</v>
      </c>
    </row>
    <row r="36" spans="1:4" x14ac:dyDescent="0.25">
      <c r="A36" s="684" t="s">
        <v>108</v>
      </c>
      <c r="B36" s="152" t="s">
        <v>182</v>
      </c>
      <c r="C36" s="6">
        <v>7.4451426273161106E-2</v>
      </c>
      <c r="D36" s="6">
        <v>6.4176014905574036E-2</v>
      </c>
    </row>
    <row r="37" spans="1:4" x14ac:dyDescent="0.25">
      <c r="A37" s="684"/>
      <c r="B37" s="152" t="s">
        <v>183</v>
      </c>
      <c r="C37" s="6">
        <v>2.9954313732337826E-2</v>
      </c>
      <c r="D37" s="6">
        <v>3.0049343052338688E-2</v>
      </c>
    </row>
    <row r="38" spans="1:4" x14ac:dyDescent="0.25">
      <c r="A38" s="684"/>
      <c r="B38" s="152" t="s">
        <v>184</v>
      </c>
      <c r="C38" s="6">
        <v>0.15298559632020706</v>
      </c>
      <c r="D38" s="6">
        <v>0.28058393509035295</v>
      </c>
    </row>
    <row r="39" spans="1:4" x14ac:dyDescent="0.25">
      <c r="A39" s="684"/>
      <c r="B39" s="152" t="s">
        <v>185</v>
      </c>
      <c r="C39" s="6">
        <v>0.10808580797784616</v>
      </c>
      <c r="D39" s="6">
        <v>0.1370486508110417</v>
      </c>
    </row>
    <row r="40" spans="1:4" x14ac:dyDescent="0.25">
      <c r="A40" s="684"/>
      <c r="B40" s="152" t="s">
        <v>186</v>
      </c>
      <c r="C40" s="6">
        <v>4.4689713371949651E-2</v>
      </c>
      <c r="D40" s="6">
        <v>4.5321440078545328E-2</v>
      </c>
    </row>
    <row r="41" spans="1:4" x14ac:dyDescent="0.25">
      <c r="A41" s="684"/>
      <c r="B41" s="107" t="s">
        <v>16</v>
      </c>
      <c r="C41" s="108">
        <v>2.3497520185124812E-2</v>
      </c>
      <c r="D41" s="108">
        <v>2.3445173752321115E-2</v>
      </c>
    </row>
    <row r="42" spans="1:4" x14ac:dyDescent="0.25">
      <c r="A42" s="678" t="s">
        <v>16</v>
      </c>
      <c r="B42" s="151" t="s">
        <v>182</v>
      </c>
      <c r="C42" s="3">
        <v>5.3027336669414699E-2</v>
      </c>
      <c r="D42" s="3">
        <v>4.5722083603095091E-2</v>
      </c>
    </row>
    <row r="43" spans="1:4" x14ac:dyDescent="0.25">
      <c r="A43" s="678"/>
      <c r="B43" s="151" t="s">
        <v>183</v>
      </c>
      <c r="C43" s="3">
        <v>2.2104702177317647E-2</v>
      </c>
      <c r="D43" s="3">
        <v>2.1700346522671898E-2</v>
      </c>
    </row>
    <row r="44" spans="1:4" x14ac:dyDescent="0.25">
      <c r="A44" s="678"/>
      <c r="B44" s="151" t="s">
        <v>184</v>
      </c>
      <c r="C44" s="3">
        <v>0.12618016662629905</v>
      </c>
      <c r="D44" s="3">
        <v>0.16348575273442573</v>
      </c>
    </row>
    <row r="45" spans="1:4" x14ac:dyDescent="0.25">
      <c r="A45" s="678"/>
      <c r="B45" s="151" t="s">
        <v>185</v>
      </c>
      <c r="C45" s="3">
        <v>8.3547270323948014E-2</v>
      </c>
      <c r="D45" s="3">
        <v>8.8983811944904012E-2</v>
      </c>
    </row>
    <row r="46" spans="1:4" ht="15.75" thickBot="1" x14ac:dyDescent="0.3">
      <c r="A46" s="678"/>
      <c r="B46" s="151" t="s">
        <v>186</v>
      </c>
      <c r="C46" s="3">
        <v>4.0404892023654139E-2</v>
      </c>
      <c r="D46" s="3">
        <v>4.0098069287901161E-2</v>
      </c>
    </row>
    <row r="47" spans="1:4" ht="15.75" thickBot="1" x14ac:dyDescent="0.3">
      <c r="A47" s="679"/>
      <c r="B47" s="109" t="s">
        <v>16</v>
      </c>
      <c r="C47" s="110">
        <v>1.7997144506685277E-2</v>
      </c>
      <c r="D47" s="110">
        <v>1.7396136095689595E-2</v>
      </c>
    </row>
  </sheetData>
  <mergeCells count="12">
    <mergeCell ref="A42:A47"/>
    <mergeCell ref="B28:B29"/>
    <mergeCell ref="A28:A29"/>
    <mergeCell ref="C28:D28"/>
    <mergeCell ref="C3:D3"/>
    <mergeCell ref="B3:B4"/>
    <mergeCell ref="A3:A4"/>
    <mergeCell ref="A5:A10"/>
    <mergeCell ref="A11:A16"/>
    <mergeCell ref="A17:A22"/>
    <mergeCell ref="A30:A35"/>
    <mergeCell ref="A36:A41"/>
  </mergeCells>
  <hyperlinks>
    <hyperlink ref="A25" location="Contents!A1" display="Home"/>
  </hyperlinks>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J22" sqref="J22"/>
    </sheetView>
  </sheetViews>
  <sheetFormatPr defaultRowHeight="15" x14ac:dyDescent="0.25"/>
  <cols>
    <col min="1" max="1" width="12.28515625" customWidth="1"/>
    <col min="2" max="3" width="31.5703125" customWidth="1"/>
  </cols>
  <sheetData>
    <row r="1" spans="1:5" x14ac:dyDescent="0.25">
      <c r="A1" s="11" t="s">
        <v>410</v>
      </c>
    </row>
    <row r="2" spans="1:5" ht="30.75" customHeight="1" thickBot="1" x14ac:dyDescent="0.3">
      <c r="A2" s="156" t="s">
        <v>142</v>
      </c>
      <c r="B2" s="681" t="s">
        <v>181</v>
      </c>
      <c r="C2" s="681"/>
    </row>
    <row r="3" spans="1:5" ht="15.75" customHeight="1" thickBot="1" x14ac:dyDescent="0.3">
      <c r="A3" s="157"/>
      <c r="B3" s="153" t="s">
        <v>213</v>
      </c>
      <c r="C3" s="153" t="s">
        <v>279</v>
      </c>
      <c r="D3" s="70"/>
    </row>
    <row r="4" spans="1:5" x14ac:dyDescent="0.25">
      <c r="A4" s="14" t="s">
        <v>28</v>
      </c>
      <c r="B4" s="3">
        <v>0.45278725824800908</v>
      </c>
      <c r="C4" s="3">
        <v>0.35917821041531028</v>
      </c>
      <c r="D4" s="70" t="s">
        <v>214</v>
      </c>
      <c r="E4" s="19" t="s">
        <v>216</v>
      </c>
    </row>
    <row r="5" spans="1:5" ht="15.75" thickBot="1" x14ac:dyDescent="0.3">
      <c r="A5" s="16" t="s">
        <v>29</v>
      </c>
      <c r="B5" s="6">
        <v>0.47068676716917923</v>
      </c>
      <c r="C5" s="6">
        <v>0.38384522543324306</v>
      </c>
      <c r="D5" s="70" t="s">
        <v>214</v>
      </c>
    </row>
    <row r="6" spans="1:5" ht="15.75" thickBot="1" x14ac:dyDescent="0.3">
      <c r="A6" s="109" t="s">
        <v>16</v>
      </c>
      <c r="B6" s="110">
        <v>0.4619031493396546</v>
      </c>
      <c r="C6" s="110">
        <v>0.36871911191037976</v>
      </c>
      <c r="D6" s="70" t="s">
        <v>214</v>
      </c>
    </row>
    <row r="7" spans="1:5" x14ac:dyDescent="0.25">
      <c r="A7" s="36" t="s">
        <v>280</v>
      </c>
    </row>
    <row r="8" spans="1:5" x14ac:dyDescent="0.25">
      <c r="A8" s="36" t="s">
        <v>288</v>
      </c>
    </row>
    <row r="9" spans="1:5" x14ac:dyDescent="0.25">
      <c r="A9" s="9" t="s">
        <v>88</v>
      </c>
    </row>
    <row r="14" spans="1:5" ht="15.75" thickBot="1" x14ac:dyDescent="0.3">
      <c r="A14" s="619" t="s">
        <v>142</v>
      </c>
      <c r="B14" s="681" t="s">
        <v>141</v>
      </c>
      <c r="C14" s="681"/>
    </row>
    <row r="15" spans="1:5" ht="15.75" thickBot="1" x14ac:dyDescent="0.3">
      <c r="A15" s="620"/>
      <c r="B15" s="153" t="s">
        <v>213</v>
      </c>
      <c r="C15" s="153" t="s">
        <v>279</v>
      </c>
    </row>
    <row r="16" spans="1:5" x14ac:dyDescent="0.25">
      <c r="A16" s="160" t="s">
        <v>28</v>
      </c>
      <c r="B16" s="3">
        <v>2.3209528856169174E-2</v>
      </c>
      <c r="C16" s="3">
        <v>2.3209528856169174E-2</v>
      </c>
    </row>
    <row r="17" spans="1:3" ht="15.75" thickBot="1" x14ac:dyDescent="0.3">
      <c r="A17" s="161" t="s">
        <v>29</v>
      </c>
      <c r="B17" s="6">
        <v>2.8467772904740229E-2</v>
      </c>
      <c r="C17" s="6">
        <v>2.8467772904740229E-2</v>
      </c>
    </row>
    <row r="18" spans="1:3" ht="15.75" thickBot="1" x14ac:dyDescent="0.3">
      <c r="A18" s="109" t="s">
        <v>16</v>
      </c>
      <c r="B18" s="110">
        <v>1.7993173860873683E-2</v>
      </c>
      <c r="C18" s="110">
        <v>1.7993173860873683E-2</v>
      </c>
    </row>
  </sheetData>
  <mergeCells count="3">
    <mergeCell ref="B2:C2"/>
    <mergeCell ref="A14:A15"/>
    <mergeCell ref="B14:C14"/>
  </mergeCells>
  <hyperlinks>
    <hyperlink ref="A9" location="Contents!A1" display="Hom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topLeftCell="B1" workbookViewId="0">
      <selection activeCell="P5" sqref="P5"/>
    </sheetView>
  </sheetViews>
  <sheetFormatPr defaultRowHeight="15" x14ac:dyDescent="0.25"/>
  <cols>
    <col min="1" max="1" width="65.7109375" customWidth="1"/>
    <col min="2" max="3" width="15.28515625" customWidth="1"/>
    <col min="4" max="4" width="18.140625" style="70" customWidth="1"/>
  </cols>
  <sheetData>
    <row r="1" spans="1:5" x14ac:dyDescent="0.25">
      <c r="A1" s="1" t="s">
        <v>409</v>
      </c>
    </row>
    <row r="2" spans="1:5" ht="15.75" thickBot="1" x14ac:dyDescent="0.3"/>
    <row r="3" spans="1:5" ht="45.75" customHeight="1" x14ac:dyDescent="0.25">
      <c r="A3" s="673" t="s">
        <v>143</v>
      </c>
      <c r="B3" s="673" t="s">
        <v>139</v>
      </c>
      <c r="C3" s="673"/>
      <c r="D3" s="673" t="s">
        <v>281</v>
      </c>
    </row>
    <row r="4" spans="1:5" x14ac:dyDescent="0.25">
      <c r="A4" s="686"/>
      <c r="B4" s="220" t="s">
        <v>213</v>
      </c>
      <c r="C4" s="220" t="s">
        <v>279</v>
      </c>
      <c r="D4" s="686"/>
    </row>
    <row r="5" spans="1:5" x14ac:dyDescent="0.25">
      <c r="A5" s="126" t="s">
        <v>144</v>
      </c>
      <c r="B5" s="3">
        <v>0.17797848360446766</v>
      </c>
      <c r="C5" s="3">
        <v>0.13635853508481335</v>
      </c>
      <c r="D5" s="3" t="s">
        <v>153</v>
      </c>
      <c r="E5" s="69" t="s">
        <v>187</v>
      </c>
    </row>
    <row r="6" spans="1:5" ht="28.5" x14ac:dyDescent="0.25">
      <c r="A6" s="127" t="s">
        <v>145</v>
      </c>
      <c r="B6" s="6">
        <v>0.12251560305117191</v>
      </c>
      <c r="C6" s="6">
        <v>6.8502092446235285E-2</v>
      </c>
      <c r="D6" s="6" t="s">
        <v>153</v>
      </c>
      <c r="E6" s="69" t="s">
        <v>188</v>
      </c>
    </row>
    <row r="7" spans="1:5" ht="28.5" x14ac:dyDescent="0.25">
      <c r="A7" s="126" t="s">
        <v>146</v>
      </c>
      <c r="B7" s="3">
        <v>0.31047149627918086</v>
      </c>
      <c r="C7" s="3">
        <v>0.20059798665431708</v>
      </c>
      <c r="D7" s="3" t="s">
        <v>153</v>
      </c>
      <c r="E7" s="69" t="s">
        <v>189</v>
      </c>
    </row>
    <row r="8" spans="1:5" ht="28.5" x14ac:dyDescent="0.25">
      <c r="A8" s="127" t="s">
        <v>147</v>
      </c>
      <c r="B8" s="6">
        <v>0.23578884329584476</v>
      </c>
      <c r="C8" s="6">
        <v>0.18019917113438302</v>
      </c>
      <c r="D8" s="6" t="s">
        <v>153</v>
      </c>
      <c r="E8" s="69" t="s">
        <v>190</v>
      </c>
    </row>
    <row r="9" spans="1:5" x14ac:dyDescent="0.25">
      <c r="A9" s="126" t="s">
        <v>148</v>
      </c>
      <c r="B9" s="3">
        <v>0.11908754425326708</v>
      </c>
      <c r="C9" s="3">
        <v>0.11015766024622581</v>
      </c>
      <c r="D9" s="3" t="s">
        <v>282</v>
      </c>
      <c r="E9" s="69" t="s">
        <v>191</v>
      </c>
    </row>
    <row r="10" spans="1:5" ht="28.5" x14ac:dyDescent="0.25">
      <c r="A10" s="127" t="s">
        <v>149</v>
      </c>
      <c r="B10" s="6">
        <v>0.14439027075405547</v>
      </c>
      <c r="C10" s="6">
        <v>0.12707672753578117</v>
      </c>
      <c r="D10" s="6" t="s">
        <v>282</v>
      </c>
      <c r="E10" s="69" t="s">
        <v>192</v>
      </c>
    </row>
    <row r="11" spans="1:5" ht="28.5" x14ac:dyDescent="0.25">
      <c r="A11" s="126" t="s">
        <v>150</v>
      </c>
      <c r="B11" s="3">
        <v>0.10063489042362216</v>
      </c>
      <c r="C11" s="3">
        <v>5.4849810361496276E-2</v>
      </c>
      <c r="D11" s="3" t="s">
        <v>153</v>
      </c>
      <c r="E11" s="69" t="s">
        <v>193</v>
      </c>
    </row>
    <row r="12" spans="1:5" x14ac:dyDescent="0.25">
      <c r="A12" s="274" t="s">
        <v>486</v>
      </c>
      <c r="B12" s="275">
        <v>0.46</v>
      </c>
      <c r="C12" s="275">
        <v>0.36871911191037976</v>
      </c>
      <c r="D12" s="275" t="s">
        <v>153</v>
      </c>
      <c r="E12" s="69" t="s">
        <v>206</v>
      </c>
    </row>
    <row r="13" spans="1:5" ht="15.75" thickBot="1" x14ac:dyDescent="0.3">
      <c r="A13" s="128" t="s">
        <v>140</v>
      </c>
      <c r="B13" s="273">
        <v>2938</v>
      </c>
      <c r="C13" s="273">
        <v>2959</v>
      </c>
      <c r="D13" s="273"/>
    </row>
    <row r="14" spans="1:5" x14ac:dyDescent="0.25">
      <c r="A14" s="36" t="s">
        <v>287</v>
      </c>
    </row>
    <row r="15" spans="1:5" x14ac:dyDescent="0.25">
      <c r="A15" s="33" t="s">
        <v>194</v>
      </c>
    </row>
    <row r="17" spans="1:4" x14ac:dyDescent="0.25">
      <c r="A17" s="9" t="s">
        <v>88</v>
      </c>
    </row>
    <row r="19" spans="1:4" ht="15.75" thickBot="1" x14ac:dyDescent="0.3"/>
    <row r="20" spans="1:4" ht="15.75" thickBot="1" x14ac:dyDescent="0.3">
      <c r="A20" s="673" t="s">
        <v>143</v>
      </c>
      <c r="B20" s="687" t="s">
        <v>141</v>
      </c>
      <c r="C20" s="687"/>
      <c r="D20" s="158"/>
    </row>
    <row r="21" spans="1:4" x14ac:dyDescent="0.25">
      <c r="A21" s="619"/>
      <c r="B21" s="154" t="s">
        <v>213</v>
      </c>
      <c r="C21" s="154" t="s">
        <v>213</v>
      </c>
      <c r="D21" s="158"/>
    </row>
    <row r="22" spans="1:4" x14ac:dyDescent="0.25">
      <c r="A22" s="126" t="s">
        <v>144</v>
      </c>
      <c r="B22" s="3">
        <v>1.3831059999999999E-2</v>
      </c>
      <c r="C22" s="3">
        <v>1.2364925240624531E-2</v>
      </c>
      <c r="D22" s="159"/>
    </row>
    <row r="23" spans="1:4" ht="28.5" x14ac:dyDescent="0.25">
      <c r="A23" s="127" t="s">
        <v>145</v>
      </c>
      <c r="B23" s="6">
        <v>1.1858219999999999E-2</v>
      </c>
      <c r="C23" s="6">
        <v>9.1017824196446013E-3</v>
      </c>
      <c r="D23" s="159"/>
    </row>
    <row r="24" spans="1:4" ht="28.5" x14ac:dyDescent="0.25">
      <c r="A24" s="126" t="s">
        <v>146</v>
      </c>
      <c r="B24" s="3">
        <v>1.673651E-2</v>
      </c>
      <c r="C24" s="3">
        <v>1.4428776043157326E-2</v>
      </c>
      <c r="D24" s="159"/>
    </row>
    <row r="25" spans="1:4" ht="28.5" x14ac:dyDescent="0.25">
      <c r="A25" s="127" t="s">
        <v>147</v>
      </c>
      <c r="B25" s="6">
        <v>1.535226E-2</v>
      </c>
      <c r="C25" s="6">
        <v>1.3848864300940476E-2</v>
      </c>
      <c r="D25" s="159"/>
    </row>
    <row r="26" spans="1:4" x14ac:dyDescent="0.25">
      <c r="A26" s="126" t="s">
        <v>148</v>
      </c>
      <c r="B26" s="3">
        <v>1.171196E-2</v>
      </c>
      <c r="C26" s="3">
        <v>1.1280996729237287E-2</v>
      </c>
      <c r="D26" s="159"/>
    </row>
    <row r="27" spans="1:4" ht="28.5" x14ac:dyDescent="0.25">
      <c r="A27" s="127" t="s">
        <v>149</v>
      </c>
      <c r="B27" s="6">
        <v>1.2709750000000001E-2</v>
      </c>
      <c r="C27" s="6">
        <v>1.2000646306439917E-2</v>
      </c>
      <c r="D27" s="159"/>
    </row>
    <row r="28" spans="1:4" ht="28.5" x14ac:dyDescent="0.25">
      <c r="A28" s="126" t="s">
        <v>150</v>
      </c>
      <c r="B28" s="3">
        <v>1.088044E-2</v>
      </c>
      <c r="C28" s="3">
        <v>8.2039228363181317E-3</v>
      </c>
      <c r="D28" s="159"/>
    </row>
    <row r="29" spans="1:4" x14ac:dyDescent="0.25">
      <c r="A29" s="127" t="s">
        <v>151</v>
      </c>
      <c r="B29" s="6">
        <v>1.7984653721474821E-2</v>
      </c>
      <c r="C29" s="6">
        <v>1.7383720632939911E-2</v>
      </c>
      <c r="D29" s="159"/>
    </row>
  </sheetData>
  <mergeCells count="5">
    <mergeCell ref="A3:A4"/>
    <mergeCell ref="B3:C3"/>
    <mergeCell ref="A20:A21"/>
    <mergeCell ref="B20:C20"/>
    <mergeCell ref="D3:D4"/>
  </mergeCells>
  <hyperlinks>
    <hyperlink ref="A17" location="Contents!A1" display="Home"/>
  </hyperlinks>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topLeftCell="A13" zoomScaleNormal="100" workbookViewId="0">
      <selection activeCell="I18" sqref="I18"/>
    </sheetView>
  </sheetViews>
  <sheetFormatPr defaultRowHeight="15" x14ac:dyDescent="0.25"/>
  <cols>
    <col min="1" max="1" width="24" customWidth="1"/>
    <col min="2" max="2" width="19.5703125" customWidth="1"/>
    <col min="3" max="3" width="9.140625" hidden="1" customWidth="1"/>
    <col min="4" max="5" width="14.28515625" customWidth="1"/>
  </cols>
  <sheetData>
    <row r="1" spans="1:7" x14ac:dyDescent="0.25">
      <c r="A1" s="1" t="s">
        <v>252</v>
      </c>
    </row>
    <row r="2" spans="1:7" ht="15.75" thickBot="1" x14ac:dyDescent="0.3"/>
    <row r="3" spans="1:7" ht="42.75" x14ac:dyDescent="0.25">
      <c r="A3" s="233" t="s">
        <v>9</v>
      </c>
      <c r="B3" s="233" t="s">
        <v>157</v>
      </c>
      <c r="C3" s="233" t="s">
        <v>11</v>
      </c>
      <c r="D3" s="233" t="s">
        <v>158</v>
      </c>
      <c r="E3" s="233" t="s">
        <v>159</v>
      </c>
      <c r="G3" s="69" t="s">
        <v>487</v>
      </c>
    </row>
    <row r="4" spans="1:7" x14ac:dyDescent="0.25">
      <c r="A4" s="56">
        <v>2008</v>
      </c>
      <c r="B4" s="247">
        <v>341</v>
      </c>
      <c r="C4" s="112">
        <v>218</v>
      </c>
      <c r="D4" s="57"/>
      <c r="E4" s="57"/>
      <c r="F4" s="175">
        <f>$B$16</f>
        <v>218</v>
      </c>
      <c r="G4" s="534">
        <v>341</v>
      </c>
    </row>
    <row r="5" spans="1:7" x14ac:dyDescent="0.25">
      <c r="A5" s="58">
        <v>2009</v>
      </c>
      <c r="B5" s="248">
        <v>320</v>
      </c>
      <c r="C5" s="113">
        <v>218</v>
      </c>
      <c r="D5" s="59"/>
      <c r="E5" s="59">
        <v>-6.1583577712609971E-2</v>
      </c>
      <c r="F5" s="175">
        <f t="shared" ref="F5:F15" si="0">$B$16</f>
        <v>218</v>
      </c>
      <c r="G5" s="535">
        <v>320</v>
      </c>
    </row>
    <row r="6" spans="1:7" x14ac:dyDescent="0.25">
      <c r="A6" s="56">
        <v>2010</v>
      </c>
      <c r="B6" s="247">
        <v>270</v>
      </c>
      <c r="C6" s="112">
        <v>218</v>
      </c>
      <c r="D6" s="57"/>
      <c r="E6" s="57">
        <v>-0.15625</v>
      </c>
      <c r="F6" s="175">
        <f t="shared" si="0"/>
        <v>218</v>
      </c>
      <c r="G6" s="534">
        <v>270</v>
      </c>
    </row>
    <row r="7" spans="1:7" x14ac:dyDescent="0.25">
      <c r="A7" s="58">
        <v>2011</v>
      </c>
      <c r="B7" s="248">
        <v>213</v>
      </c>
      <c r="C7" s="113">
        <v>218</v>
      </c>
      <c r="D7" s="59"/>
      <c r="E7" s="59">
        <v>-0.21111111111111111</v>
      </c>
      <c r="F7" s="175">
        <f t="shared" si="0"/>
        <v>218</v>
      </c>
      <c r="G7" s="535">
        <v>213</v>
      </c>
    </row>
    <row r="8" spans="1:7" x14ac:dyDescent="0.25">
      <c r="A8" s="56">
        <v>2012</v>
      </c>
      <c r="B8" s="247">
        <v>221</v>
      </c>
      <c r="C8" s="112">
        <v>218</v>
      </c>
      <c r="D8" s="57"/>
      <c r="E8" s="57">
        <v>3.7558685446009391E-2</v>
      </c>
      <c r="F8" s="175">
        <f t="shared" si="0"/>
        <v>218</v>
      </c>
      <c r="G8" s="534">
        <v>221</v>
      </c>
    </row>
    <row r="9" spans="1:7" x14ac:dyDescent="0.25">
      <c r="A9" s="58">
        <v>2013</v>
      </c>
      <c r="B9" s="248">
        <v>189</v>
      </c>
      <c r="C9" s="113">
        <v>218</v>
      </c>
      <c r="D9" s="59"/>
      <c r="E9" s="59">
        <v>-0.14479638009049775</v>
      </c>
      <c r="F9" s="175">
        <f t="shared" si="0"/>
        <v>218</v>
      </c>
      <c r="G9" s="535">
        <v>189</v>
      </c>
    </row>
    <row r="10" spans="1:7" x14ac:dyDescent="0.25">
      <c r="A10" s="56">
        <v>2014</v>
      </c>
      <c r="B10" s="247">
        <v>243</v>
      </c>
      <c r="C10" s="112">
        <v>218</v>
      </c>
      <c r="D10" s="57"/>
      <c r="E10" s="57">
        <v>0.2857142857142857</v>
      </c>
      <c r="F10" s="175">
        <f t="shared" si="0"/>
        <v>218</v>
      </c>
      <c r="G10" s="534">
        <v>243</v>
      </c>
    </row>
    <row r="11" spans="1:7" x14ac:dyDescent="0.25">
      <c r="A11" s="58">
        <v>2015</v>
      </c>
      <c r="B11" s="248">
        <v>214</v>
      </c>
      <c r="C11" s="113">
        <v>218</v>
      </c>
      <c r="D11" s="59"/>
      <c r="E11" s="59">
        <v>-0.11934156378600823</v>
      </c>
      <c r="F11" s="175">
        <f t="shared" si="0"/>
        <v>218</v>
      </c>
      <c r="G11" s="535">
        <v>214</v>
      </c>
    </row>
    <row r="12" spans="1:7" x14ac:dyDescent="0.25">
      <c r="A12" s="56">
        <v>2016</v>
      </c>
      <c r="B12" s="247">
        <v>223</v>
      </c>
      <c r="C12" s="112">
        <v>218</v>
      </c>
      <c r="D12" s="57"/>
      <c r="E12" s="57">
        <v>4.2056074766355138E-2</v>
      </c>
      <c r="F12" s="175">
        <f t="shared" si="0"/>
        <v>218</v>
      </c>
      <c r="G12" s="534">
        <v>223</v>
      </c>
    </row>
    <row r="13" spans="1:7" x14ac:dyDescent="0.25">
      <c r="A13" s="58">
        <v>2017</v>
      </c>
      <c r="B13" s="248">
        <v>218</v>
      </c>
      <c r="C13" s="113">
        <v>218</v>
      </c>
      <c r="D13" s="59">
        <v>0</v>
      </c>
      <c r="E13" s="59">
        <v>-2.2421524663677129E-2</v>
      </c>
      <c r="F13" s="175">
        <f t="shared" si="0"/>
        <v>218</v>
      </c>
      <c r="G13" s="535">
        <v>218</v>
      </c>
    </row>
    <row r="14" spans="1:7" x14ac:dyDescent="0.25">
      <c r="A14" s="56">
        <v>2018</v>
      </c>
      <c r="B14" s="247">
        <v>187</v>
      </c>
      <c r="C14" s="112">
        <v>218</v>
      </c>
      <c r="D14" s="57">
        <v>-0.14220183486238533</v>
      </c>
      <c r="E14" s="57">
        <v>-0.14220183486238533</v>
      </c>
      <c r="F14" s="175">
        <f t="shared" si="0"/>
        <v>218</v>
      </c>
      <c r="G14" s="534">
        <v>187</v>
      </c>
    </row>
    <row r="15" spans="1:7" x14ac:dyDescent="0.25">
      <c r="A15" s="58">
        <v>2019</v>
      </c>
      <c r="B15" s="58">
        <v>210</v>
      </c>
      <c r="C15" s="113"/>
      <c r="D15" s="59">
        <v>-3.669724770642202E-2</v>
      </c>
      <c r="E15" s="59">
        <v>0.12299465240641712</v>
      </c>
      <c r="F15" s="175">
        <f t="shared" si="0"/>
        <v>218</v>
      </c>
      <c r="G15" s="536">
        <v>210</v>
      </c>
    </row>
    <row r="16" spans="1:7" ht="15.75" thickBot="1" x14ac:dyDescent="0.3">
      <c r="A16" s="299" t="s">
        <v>11</v>
      </c>
      <c r="B16" s="301">
        <v>218</v>
      </c>
      <c r="C16" s="301"/>
      <c r="D16" s="302"/>
      <c r="E16" s="302"/>
    </row>
    <row r="17" spans="1:6" x14ac:dyDescent="0.25">
      <c r="A17" s="10" t="s">
        <v>12</v>
      </c>
    </row>
    <row r="19" spans="1:6" x14ac:dyDescent="0.25">
      <c r="A19" s="9" t="s">
        <v>88</v>
      </c>
    </row>
    <row r="22" spans="1:6" x14ac:dyDescent="0.25">
      <c r="A22" s="1" t="s">
        <v>253</v>
      </c>
    </row>
    <row r="23" spans="1:6" ht="15.75" thickBot="1" x14ac:dyDescent="0.3">
      <c r="A23" s="1"/>
    </row>
    <row r="24" spans="1:6" ht="42.75" x14ac:dyDescent="0.25">
      <c r="A24" s="55" t="s">
        <v>9</v>
      </c>
      <c r="B24" s="55" t="s">
        <v>157</v>
      </c>
      <c r="C24" s="55" t="s">
        <v>11</v>
      </c>
      <c r="D24" s="55" t="s">
        <v>158</v>
      </c>
      <c r="E24" s="55" t="s">
        <v>159</v>
      </c>
    </row>
    <row r="25" spans="1:6" x14ac:dyDescent="0.25">
      <c r="A25" s="56" t="s">
        <v>160</v>
      </c>
      <c r="B25" s="245">
        <f t="shared" ref="B25:B32" si="1">AVERAGE(B4:B8)</f>
        <v>273</v>
      </c>
      <c r="C25" s="112">
        <f t="shared" ref="C25:C31" si="2">$B$33</f>
        <v>218</v>
      </c>
      <c r="D25" s="57"/>
      <c r="E25" s="57"/>
      <c r="F25" s="175">
        <f>$B$33</f>
        <v>218</v>
      </c>
    </row>
    <row r="26" spans="1:6" x14ac:dyDescent="0.25">
      <c r="A26" s="58" t="s">
        <v>161</v>
      </c>
      <c r="B26" s="246">
        <f t="shared" si="1"/>
        <v>242.6</v>
      </c>
      <c r="C26" s="113">
        <f t="shared" si="2"/>
        <v>218</v>
      </c>
      <c r="D26" s="59"/>
      <c r="E26" s="59">
        <f t="shared" ref="E26:E32" si="3">(B26-B25)/B25</f>
        <v>-0.11135531135531138</v>
      </c>
      <c r="F26" s="175">
        <f t="shared" ref="F26:F32" si="4">$B$33</f>
        <v>218</v>
      </c>
    </row>
    <row r="27" spans="1:6" x14ac:dyDescent="0.25">
      <c r="A27" s="56" t="s">
        <v>162</v>
      </c>
      <c r="B27" s="245">
        <f t="shared" si="1"/>
        <v>227.2</v>
      </c>
      <c r="C27" s="112">
        <f t="shared" si="2"/>
        <v>218</v>
      </c>
      <c r="D27" s="57"/>
      <c r="E27" s="57">
        <f t="shared" si="3"/>
        <v>-6.3478977741137699E-2</v>
      </c>
      <c r="F27" s="175">
        <f t="shared" si="4"/>
        <v>218</v>
      </c>
    </row>
    <row r="28" spans="1:6" x14ac:dyDescent="0.25">
      <c r="A28" s="58" t="s">
        <v>163</v>
      </c>
      <c r="B28" s="246">
        <f t="shared" si="1"/>
        <v>216</v>
      </c>
      <c r="C28" s="113">
        <f t="shared" si="2"/>
        <v>218</v>
      </c>
      <c r="D28" s="59"/>
      <c r="E28" s="59">
        <f t="shared" si="3"/>
        <v>-4.9295774647887279E-2</v>
      </c>
      <c r="F28" s="175">
        <f t="shared" si="4"/>
        <v>218</v>
      </c>
    </row>
    <row r="29" spans="1:6" x14ac:dyDescent="0.25">
      <c r="A29" s="56" t="s">
        <v>155</v>
      </c>
      <c r="B29" s="245">
        <f t="shared" si="1"/>
        <v>218</v>
      </c>
      <c r="C29" s="112">
        <f t="shared" si="2"/>
        <v>218</v>
      </c>
      <c r="D29" s="57"/>
      <c r="E29" s="57">
        <f t="shared" si="3"/>
        <v>9.2592592592592587E-3</v>
      </c>
      <c r="F29" s="175">
        <f t="shared" si="4"/>
        <v>218</v>
      </c>
    </row>
    <row r="30" spans="1:6" x14ac:dyDescent="0.25">
      <c r="A30" s="58" t="s">
        <v>156</v>
      </c>
      <c r="B30" s="246">
        <f t="shared" si="1"/>
        <v>217.4</v>
      </c>
      <c r="C30" s="113">
        <f t="shared" si="2"/>
        <v>218</v>
      </c>
      <c r="D30" s="59">
        <f>(B30-B$33)/B$33</f>
        <v>-2.7522935779816255E-3</v>
      </c>
      <c r="E30" s="59">
        <f t="shared" si="3"/>
        <v>-2.7522935779816255E-3</v>
      </c>
      <c r="F30" s="175">
        <f t="shared" si="4"/>
        <v>218</v>
      </c>
    </row>
    <row r="31" spans="1:6" x14ac:dyDescent="0.25">
      <c r="A31" s="56" t="s">
        <v>218</v>
      </c>
      <c r="B31" s="245">
        <f t="shared" si="1"/>
        <v>217</v>
      </c>
      <c r="C31" s="112">
        <f t="shared" si="2"/>
        <v>218</v>
      </c>
      <c r="D31" s="57">
        <f>(B31-B$33)/B$33</f>
        <v>-4.5871559633027525E-3</v>
      </c>
      <c r="E31" s="57">
        <f t="shared" si="3"/>
        <v>-1.8399264029439082E-3</v>
      </c>
      <c r="F31" s="175">
        <f t="shared" si="4"/>
        <v>218</v>
      </c>
    </row>
    <row r="32" spans="1:6" x14ac:dyDescent="0.25">
      <c r="A32" s="58" t="s">
        <v>251</v>
      </c>
      <c r="B32" s="246">
        <f t="shared" si="1"/>
        <v>210.4</v>
      </c>
      <c r="C32" s="113"/>
      <c r="D32" s="59">
        <f>(B32-B33)/B33</f>
        <v>-3.4862385321100892E-2</v>
      </c>
      <c r="E32" s="59">
        <f t="shared" si="3"/>
        <v>-3.0414746543778775E-2</v>
      </c>
      <c r="F32" s="175">
        <f t="shared" si="4"/>
        <v>218</v>
      </c>
    </row>
    <row r="33" spans="1:5" ht="15.75" thickBot="1" x14ac:dyDescent="0.3">
      <c r="A33" s="299" t="s">
        <v>11</v>
      </c>
      <c r="B33" s="299">
        <f>B16</f>
        <v>218</v>
      </c>
      <c r="C33" s="300"/>
      <c r="D33" s="303"/>
      <c r="E33" s="303"/>
    </row>
    <row r="34" spans="1:5" x14ac:dyDescent="0.25">
      <c r="A34" s="10" t="s">
        <v>12</v>
      </c>
    </row>
  </sheetData>
  <hyperlinks>
    <hyperlink ref="A19" location="Contents!A1" display="Hom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opLeftCell="C1" workbookViewId="0">
      <selection activeCell="R13" sqref="R13"/>
    </sheetView>
  </sheetViews>
  <sheetFormatPr defaultRowHeight="15" x14ac:dyDescent="0.25"/>
  <cols>
    <col min="1" max="1" width="60.28515625" customWidth="1"/>
    <col min="2" max="2" width="15.42578125" customWidth="1"/>
    <col min="4" max="4" width="15.42578125" customWidth="1"/>
    <col min="6" max="6" width="15.42578125" customWidth="1"/>
  </cols>
  <sheetData>
    <row r="1" spans="1:9" x14ac:dyDescent="0.25">
      <c r="A1" s="1" t="s">
        <v>408</v>
      </c>
    </row>
    <row r="2" spans="1:9" ht="15.75" thickBot="1" x14ac:dyDescent="0.3">
      <c r="B2" s="69" t="s">
        <v>109</v>
      </c>
      <c r="C2" s="69" t="s">
        <v>195</v>
      </c>
      <c r="D2" s="69" t="s">
        <v>108</v>
      </c>
    </row>
    <row r="3" spans="1:9" ht="15.75" customHeight="1" thickBot="1" x14ac:dyDescent="0.3">
      <c r="A3" s="612" t="s">
        <v>143</v>
      </c>
      <c r="B3" s="587" t="s">
        <v>109</v>
      </c>
      <c r="C3" s="587"/>
      <c r="D3" s="587" t="s">
        <v>108</v>
      </c>
      <c r="E3" s="587"/>
      <c r="F3" s="673" t="s">
        <v>152</v>
      </c>
    </row>
    <row r="4" spans="1:9" ht="45.75" thickBot="1" x14ac:dyDescent="0.3">
      <c r="A4" s="613"/>
      <c r="B4" s="120" t="s">
        <v>139</v>
      </c>
      <c r="C4" s="129" t="s">
        <v>141</v>
      </c>
      <c r="D4" s="120" t="s">
        <v>139</v>
      </c>
      <c r="E4" s="120" t="s">
        <v>141</v>
      </c>
      <c r="F4" s="623"/>
    </row>
    <row r="5" spans="1:9" x14ac:dyDescent="0.25">
      <c r="A5" s="126" t="s">
        <v>144</v>
      </c>
      <c r="B5" s="3">
        <v>0.14143086133988861</v>
      </c>
      <c r="C5" s="122">
        <v>1.8568075915019844E-2</v>
      </c>
      <c r="D5" s="3">
        <v>0.13267650328373901</v>
      </c>
      <c r="E5" s="3">
        <v>1.6590935137608055E-2</v>
      </c>
      <c r="F5" s="118" t="s">
        <v>282</v>
      </c>
      <c r="G5" s="69" t="s">
        <v>187</v>
      </c>
      <c r="I5" s="230"/>
    </row>
    <row r="6" spans="1:9" ht="28.5" x14ac:dyDescent="0.25">
      <c r="A6" s="127" t="s">
        <v>145</v>
      </c>
      <c r="B6" s="6">
        <v>7.894394502162172E-2</v>
      </c>
      <c r="C6" s="75">
        <v>1.4368439931119496E-2</v>
      </c>
      <c r="D6" s="6">
        <v>5.9389223315225372E-2</v>
      </c>
      <c r="E6" s="6">
        <v>1.155958116809225E-2</v>
      </c>
      <c r="F6" s="119" t="s">
        <v>153</v>
      </c>
      <c r="G6" s="69" t="s">
        <v>188</v>
      </c>
      <c r="I6" s="230"/>
    </row>
    <row r="7" spans="1:9" ht="28.5" x14ac:dyDescent="0.25">
      <c r="A7" s="126" t="s">
        <v>146</v>
      </c>
      <c r="B7" s="3">
        <v>0.22367637999198531</v>
      </c>
      <c r="C7" s="122">
        <v>2.2204379214734903E-2</v>
      </c>
      <c r="D7" s="3">
        <v>0.17853965841218294</v>
      </c>
      <c r="E7" s="3">
        <v>1.8730266270295948E-2</v>
      </c>
      <c r="F7" s="118" t="s">
        <v>153</v>
      </c>
      <c r="G7" s="69" t="s">
        <v>189</v>
      </c>
      <c r="I7" s="230"/>
    </row>
    <row r="8" spans="1:9" ht="28.5" x14ac:dyDescent="0.25">
      <c r="A8" s="127" t="s">
        <v>147</v>
      </c>
      <c r="B8" s="6">
        <v>0.17523012327071111</v>
      </c>
      <c r="C8" s="75">
        <v>2.0257131701079668E-2</v>
      </c>
      <c r="D8" s="6">
        <v>0.18841986948941961</v>
      </c>
      <c r="E8" s="6">
        <v>1.9125480419271548E-2</v>
      </c>
      <c r="F8" s="119" t="s">
        <v>282</v>
      </c>
      <c r="G8" s="69" t="s">
        <v>190</v>
      </c>
      <c r="I8" s="230"/>
    </row>
    <row r="9" spans="1:9" x14ac:dyDescent="0.25">
      <c r="A9" s="126" t="s">
        <v>148</v>
      </c>
      <c r="B9" s="3">
        <v>0.12771617232778884</v>
      </c>
      <c r="C9" s="122">
        <v>1.7785211349855355E-2</v>
      </c>
      <c r="D9" s="3">
        <v>9.1860176753126743E-2</v>
      </c>
      <c r="E9" s="3">
        <v>1.4126133280598301E-2</v>
      </c>
      <c r="F9" s="118" t="s">
        <v>153</v>
      </c>
      <c r="G9" s="69" t="s">
        <v>191</v>
      </c>
      <c r="I9" s="230"/>
    </row>
    <row r="10" spans="1:9" ht="28.5" x14ac:dyDescent="0.25">
      <c r="A10" s="127" t="s">
        <v>149</v>
      </c>
      <c r="B10" s="6">
        <v>0.13750575681996255</v>
      </c>
      <c r="C10" s="75">
        <v>1.8350407628069568E-2</v>
      </c>
      <c r="D10" s="6">
        <v>0.11759894091243897</v>
      </c>
      <c r="E10" s="6">
        <v>1.5754985815077456E-2</v>
      </c>
      <c r="F10" s="119" t="s">
        <v>282</v>
      </c>
      <c r="G10" s="69" t="s">
        <v>192</v>
      </c>
      <c r="I10" s="230"/>
    </row>
    <row r="11" spans="1:9" ht="29.25" thickBot="1" x14ac:dyDescent="0.3">
      <c r="A11" s="126" t="s">
        <v>150</v>
      </c>
      <c r="B11" s="3">
        <v>6.8482980746801606E-2</v>
      </c>
      <c r="C11" s="122">
        <v>1.3458414429385064E-2</v>
      </c>
      <c r="D11" s="3">
        <v>4.2436296203990337E-2</v>
      </c>
      <c r="E11" s="3">
        <v>9.8590682915728617E-3</v>
      </c>
      <c r="F11" s="118" t="s">
        <v>153</v>
      </c>
      <c r="G11" s="69" t="s">
        <v>193</v>
      </c>
      <c r="I11" s="230"/>
    </row>
    <row r="12" spans="1:9" ht="15.75" thickBot="1" x14ac:dyDescent="0.3">
      <c r="A12" s="130" t="s">
        <v>140</v>
      </c>
      <c r="B12" s="688">
        <v>1353</v>
      </c>
      <c r="C12" s="689"/>
      <c r="D12" s="690">
        <v>1606</v>
      </c>
      <c r="E12" s="691"/>
      <c r="F12" s="109"/>
    </row>
    <row r="13" spans="1:9" x14ac:dyDescent="0.25">
      <c r="A13" s="36" t="s">
        <v>286</v>
      </c>
    </row>
    <row r="14" spans="1:9" x14ac:dyDescent="0.25">
      <c r="A14" s="33" t="s">
        <v>194</v>
      </c>
    </row>
    <row r="15" spans="1:9" x14ac:dyDescent="0.25">
      <c r="A15" s="9" t="s">
        <v>88</v>
      </c>
    </row>
  </sheetData>
  <mergeCells count="6">
    <mergeCell ref="A3:A4"/>
    <mergeCell ref="B3:C3"/>
    <mergeCell ref="D3:E3"/>
    <mergeCell ref="F3:F4"/>
    <mergeCell ref="B12:C12"/>
    <mergeCell ref="D12:E12"/>
  </mergeCells>
  <hyperlinks>
    <hyperlink ref="A15" location="Contents!A1" display="Hom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workbookViewId="0">
      <selection activeCell="J18" sqref="J18"/>
    </sheetView>
  </sheetViews>
  <sheetFormatPr defaultRowHeight="15" x14ac:dyDescent="0.25"/>
  <cols>
    <col min="1" max="1" width="36.28515625" customWidth="1"/>
    <col min="2" max="16" width="8.42578125" customWidth="1"/>
  </cols>
  <sheetData>
    <row r="1" spans="1:17" x14ac:dyDescent="0.25">
      <c r="A1" s="1" t="s">
        <v>407</v>
      </c>
    </row>
    <row r="2" spans="1:17" x14ac:dyDescent="0.25">
      <c r="A2" s="111"/>
      <c r="B2" s="111"/>
      <c r="C2" s="111"/>
      <c r="D2" s="111"/>
      <c r="E2" s="111"/>
      <c r="F2" s="111"/>
      <c r="G2" s="111"/>
      <c r="H2" s="111"/>
      <c r="I2" s="111"/>
      <c r="J2" s="111"/>
      <c r="K2" s="111"/>
      <c r="L2" s="111"/>
      <c r="M2" s="111"/>
      <c r="N2" s="111"/>
      <c r="O2" s="111"/>
      <c r="P2" s="111"/>
    </row>
    <row r="3" spans="1:17" s="99" customFormat="1" x14ac:dyDescent="0.25">
      <c r="A3" s="695" t="s">
        <v>196</v>
      </c>
      <c r="B3" s="694" t="s">
        <v>110</v>
      </c>
      <c r="C3" s="546"/>
      <c r="D3" s="546"/>
      <c r="E3" s="695"/>
      <c r="F3" s="694" t="s">
        <v>1</v>
      </c>
      <c r="G3" s="546"/>
      <c r="H3" s="546"/>
      <c r="I3" s="546"/>
      <c r="J3" s="546"/>
      <c r="K3" s="546"/>
      <c r="L3" s="546"/>
      <c r="M3" s="546"/>
      <c r="N3" s="546"/>
      <c r="O3" s="695"/>
      <c r="P3" s="696" t="s">
        <v>16</v>
      </c>
      <c r="Q3" s="697"/>
    </row>
    <row r="4" spans="1:17" s="99" customFormat="1" x14ac:dyDescent="0.25">
      <c r="A4" s="698"/>
      <c r="B4" s="543" t="s">
        <v>109</v>
      </c>
      <c r="C4" s="544"/>
      <c r="D4" s="544" t="s">
        <v>108</v>
      </c>
      <c r="E4" s="545"/>
      <c r="F4" s="700" t="s">
        <v>239</v>
      </c>
      <c r="G4" s="701"/>
      <c r="H4" s="701" t="s">
        <v>225</v>
      </c>
      <c r="I4" s="701"/>
      <c r="J4" s="701" t="s">
        <v>6</v>
      </c>
      <c r="K4" s="701"/>
      <c r="L4" s="692" t="s">
        <v>7</v>
      </c>
      <c r="M4" s="692"/>
      <c r="N4" s="692" t="s">
        <v>8</v>
      </c>
      <c r="O4" s="693"/>
      <c r="P4" s="360"/>
      <c r="Q4" s="361"/>
    </row>
    <row r="5" spans="1:17" s="99" customFormat="1" x14ac:dyDescent="0.25">
      <c r="A5" s="699"/>
      <c r="B5" s="367" t="s">
        <v>213</v>
      </c>
      <c r="C5" s="368" t="s">
        <v>279</v>
      </c>
      <c r="D5" s="367" t="s">
        <v>212</v>
      </c>
      <c r="E5" s="377" t="s">
        <v>279</v>
      </c>
      <c r="F5" s="370" t="s">
        <v>213</v>
      </c>
      <c r="G5" s="371" t="s">
        <v>279</v>
      </c>
      <c r="H5" s="370" t="s">
        <v>213</v>
      </c>
      <c r="I5" s="371" t="s">
        <v>279</v>
      </c>
      <c r="J5" s="370" t="s">
        <v>213</v>
      </c>
      <c r="K5" s="371" t="s">
        <v>279</v>
      </c>
      <c r="L5" s="370" t="s">
        <v>213</v>
      </c>
      <c r="M5" s="371" t="s">
        <v>279</v>
      </c>
      <c r="N5" s="370" t="s">
        <v>213</v>
      </c>
      <c r="O5" s="371" t="s">
        <v>279</v>
      </c>
      <c r="P5" s="368" t="s">
        <v>213</v>
      </c>
      <c r="Q5" s="368" t="s">
        <v>279</v>
      </c>
    </row>
    <row r="6" spans="1:17" s="99" customFormat="1" x14ac:dyDescent="0.25">
      <c r="A6" s="163" t="s">
        <v>190</v>
      </c>
      <c r="B6" s="369">
        <v>0.24040701658215724</v>
      </c>
      <c r="C6" s="131">
        <v>0.24486446801002434</v>
      </c>
      <c r="D6" s="369">
        <v>0.26380339183953361</v>
      </c>
      <c r="E6" s="372">
        <v>0.25441427452599669</v>
      </c>
      <c r="F6" s="136">
        <v>0.17089809329983105</v>
      </c>
      <c r="G6" s="137">
        <v>0.22549019607843138</v>
      </c>
      <c r="H6" s="136">
        <v>0.21926706763846446</v>
      </c>
      <c r="I6" s="137">
        <v>0.19306350858927643</v>
      </c>
      <c r="J6" s="136">
        <v>0.27681445816832922</v>
      </c>
      <c r="K6" s="137">
        <v>0.26563136041683627</v>
      </c>
      <c r="L6" s="136">
        <v>0.30180530340471651</v>
      </c>
      <c r="M6" s="137">
        <v>0.28372215236200521</v>
      </c>
      <c r="N6" s="136">
        <v>0.25004362150899467</v>
      </c>
      <c r="O6" s="137">
        <v>0.25500940393518517</v>
      </c>
      <c r="P6" s="132">
        <v>0.25168269834066759</v>
      </c>
      <c r="Q6" s="132">
        <v>0.25016081696711212</v>
      </c>
    </row>
    <row r="7" spans="1:17" s="169" customFormat="1" x14ac:dyDescent="0.25">
      <c r="A7" s="166" t="s">
        <v>217</v>
      </c>
      <c r="B7" s="136">
        <v>2.3644836792645296E-2</v>
      </c>
      <c r="C7" s="137">
        <v>2.2913029323498778E-2</v>
      </c>
      <c r="D7" s="136">
        <v>2.1040548349946918E-2</v>
      </c>
      <c r="E7" s="373">
        <v>2.1314415084389419E-2</v>
      </c>
      <c r="F7" s="136">
        <v>5.6092601879982391E-2</v>
      </c>
      <c r="G7" s="137">
        <v>7.1839233034265662E-2</v>
      </c>
      <c r="H7" s="136">
        <v>3.9712387507174735E-2</v>
      </c>
      <c r="I7" s="137">
        <v>3.5914254521269853E-2</v>
      </c>
      <c r="J7" s="136">
        <v>3.1399882463129546E-2</v>
      </c>
      <c r="K7" s="137">
        <v>3.1822694238040981E-2</v>
      </c>
      <c r="L7" s="136">
        <v>3.1809935185154029E-2</v>
      </c>
      <c r="M7" s="137">
        <v>3.1258638973962694E-2</v>
      </c>
      <c r="N7" s="136">
        <v>3.0527568625157531E-2</v>
      </c>
      <c r="O7" s="137">
        <v>2.9760893034654515E-2</v>
      </c>
      <c r="P7" s="138">
        <v>1.5664707169719228E-2</v>
      </c>
      <c r="Q7" s="138">
        <v>1.5610762546956597E-2</v>
      </c>
    </row>
    <row r="8" spans="1:17" s="99" customFormat="1" x14ac:dyDescent="0.25">
      <c r="A8" s="165" t="s">
        <v>197</v>
      </c>
      <c r="B8" s="525">
        <v>0.57130837457891426</v>
      </c>
      <c r="C8" s="526">
        <v>0.51574004294438169</v>
      </c>
      <c r="D8" s="525">
        <v>0.56883860101200845</v>
      </c>
      <c r="E8" s="529">
        <v>0.53355528591023538</v>
      </c>
      <c r="F8" s="133">
        <v>0.59161142883130913</v>
      </c>
      <c r="G8" s="134">
        <v>0.63275663206459054</v>
      </c>
      <c r="H8" s="133">
        <v>0.56023085862097344</v>
      </c>
      <c r="I8" s="134">
        <v>0.52768740239458622</v>
      </c>
      <c r="J8" s="525">
        <v>0.60062884122794591</v>
      </c>
      <c r="K8" s="526">
        <v>0.52597085402588939</v>
      </c>
      <c r="L8" s="525">
        <v>0.61088000158947831</v>
      </c>
      <c r="M8" s="526">
        <v>0.55028997203505936</v>
      </c>
      <c r="N8" s="133">
        <v>0.48210235145592956</v>
      </c>
      <c r="O8" s="134">
        <v>0.44174985532407407</v>
      </c>
      <c r="P8" s="531">
        <v>0.57087851674287593</v>
      </c>
      <c r="Q8" s="531">
        <v>0.52602392442127044</v>
      </c>
    </row>
    <row r="9" spans="1:17" s="169" customFormat="1" x14ac:dyDescent="0.25">
      <c r="A9" s="167" t="s">
        <v>217</v>
      </c>
      <c r="B9" s="133">
        <v>2.7363119406781395E-2</v>
      </c>
      <c r="C9" s="134">
        <v>2.662943050141282E-2</v>
      </c>
      <c r="D9" s="133">
        <v>2.3626636304490942E-2</v>
      </c>
      <c r="E9" s="374">
        <v>2.4414267051124757E-2</v>
      </c>
      <c r="F9" s="133">
        <v>7.3246704074935318E-2</v>
      </c>
      <c r="G9" s="134">
        <v>8.286663982156639E-2</v>
      </c>
      <c r="H9" s="133">
        <v>4.7641336143613232E-2</v>
      </c>
      <c r="I9" s="134">
        <v>4.5425551521692614E-2</v>
      </c>
      <c r="J9" s="133">
        <v>3.437163651760064E-2</v>
      </c>
      <c r="K9" s="134">
        <v>3.5976886300483575E-2</v>
      </c>
      <c r="L9" s="133">
        <v>3.3785535550566279E-2</v>
      </c>
      <c r="M9" s="134">
        <v>3.449409594375781E-2</v>
      </c>
      <c r="N9" s="133">
        <v>3.5225561038463443E-2</v>
      </c>
      <c r="O9" s="134">
        <v>3.3907447315233735E-2</v>
      </c>
      <c r="P9" s="135">
        <v>1.7865479847997367E-2</v>
      </c>
      <c r="Q9" s="135">
        <v>1.7997466257080149E-2</v>
      </c>
    </row>
    <row r="10" spans="1:17" s="99" customFormat="1" x14ac:dyDescent="0.25">
      <c r="A10" s="164" t="s">
        <v>198</v>
      </c>
      <c r="B10" s="527">
        <v>0.3969327949364353</v>
      </c>
      <c r="C10" s="528">
        <v>0.31721423743817029</v>
      </c>
      <c r="D10" s="527">
        <v>0.36320972860688872</v>
      </c>
      <c r="E10" s="530">
        <v>0.32482384626178246</v>
      </c>
      <c r="F10" s="136">
        <v>0.38884404170409331</v>
      </c>
      <c r="G10" s="137">
        <v>0.35455594002306801</v>
      </c>
      <c r="H10" s="527">
        <v>0.39114199166613978</v>
      </c>
      <c r="I10" s="528">
        <v>0.32050364393545022</v>
      </c>
      <c r="J10" s="527">
        <v>0.43449872703680248</v>
      </c>
      <c r="K10" s="528">
        <v>0.35514532280387529</v>
      </c>
      <c r="L10" s="527">
        <v>0.37850524156394771</v>
      </c>
      <c r="M10" s="528">
        <v>0.32322966911281698</v>
      </c>
      <c r="N10" s="136">
        <v>0.29923072185899252</v>
      </c>
      <c r="O10" s="137">
        <v>0.26513671875</v>
      </c>
      <c r="P10" s="532">
        <v>0.3805357095618227</v>
      </c>
      <c r="Q10" s="532">
        <v>0.32146711094221991</v>
      </c>
    </row>
    <row r="11" spans="1:17" s="169" customFormat="1" x14ac:dyDescent="0.25">
      <c r="A11" s="166" t="s">
        <v>217</v>
      </c>
      <c r="B11" s="136">
        <v>2.7064994048618805E-2</v>
      </c>
      <c r="C11" s="137">
        <v>2.4798518549468854E-2</v>
      </c>
      <c r="D11" s="136">
        <v>2.2957446288262077E-2</v>
      </c>
      <c r="E11" s="373">
        <v>2.2918510518612344E-2</v>
      </c>
      <c r="F11" s="136">
        <v>7.2643501443309069E-2</v>
      </c>
      <c r="G11" s="137">
        <v>8.2234883635164971E-2</v>
      </c>
      <c r="H11" s="136">
        <v>4.6839610677148702E-2</v>
      </c>
      <c r="I11" s="137">
        <v>4.2462653799872747E-2</v>
      </c>
      <c r="J11" s="136">
        <v>3.4787227522276171E-2</v>
      </c>
      <c r="K11" s="137">
        <v>3.4480550290619416E-2</v>
      </c>
      <c r="L11" s="136">
        <v>3.3609787141183421E-2</v>
      </c>
      <c r="M11" s="137">
        <v>3.2430895899247726E-2</v>
      </c>
      <c r="N11" s="136">
        <v>3.2281740460647336E-2</v>
      </c>
      <c r="O11" s="137">
        <v>3.013912765464636E-2</v>
      </c>
      <c r="P11" s="138">
        <v>1.7525021259371876E-2</v>
      </c>
      <c r="Q11" s="138">
        <v>1.6833876405277049E-2</v>
      </c>
    </row>
    <row r="12" spans="1:17" s="99" customFormat="1" x14ac:dyDescent="0.25">
      <c r="A12" s="165" t="s">
        <v>199</v>
      </c>
      <c r="B12" s="133">
        <v>0.25706805281558853</v>
      </c>
      <c r="C12" s="134">
        <v>0.29049287350546976</v>
      </c>
      <c r="D12" s="133">
        <v>0.25829564393638316</v>
      </c>
      <c r="E12" s="374">
        <v>0.28080998267360546</v>
      </c>
      <c r="F12" s="133">
        <v>0.24618830511750672</v>
      </c>
      <c r="G12" s="134">
        <v>0.1899653979238754</v>
      </c>
      <c r="H12" s="133">
        <v>0.24032051811909577</v>
      </c>
      <c r="I12" s="134">
        <v>0.29206793336803749</v>
      </c>
      <c r="J12" s="133">
        <v>0.21742159556806628</v>
      </c>
      <c r="K12" s="134">
        <v>0.25714402019050719</v>
      </c>
      <c r="L12" s="525">
        <v>0.23173648381833031</v>
      </c>
      <c r="M12" s="526">
        <v>0.27987462697772192</v>
      </c>
      <c r="N12" s="133">
        <v>0.36035471984727097</v>
      </c>
      <c r="O12" s="134">
        <v>0.36423972800925924</v>
      </c>
      <c r="P12" s="531">
        <v>0.25802550280850889</v>
      </c>
      <c r="Q12" s="531">
        <v>0.28452979690534352</v>
      </c>
    </row>
    <row r="13" spans="1:17" s="169" customFormat="1" x14ac:dyDescent="0.25">
      <c r="A13" s="168" t="s">
        <v>217</v>
      </c>
      <c r="B13" s="139">
        <v>2.4180301962546634E-2</v>
      </c>
      <c r="C13" s="140">
        <v>2.4190970693756288E-2</v>
      </c>
      <c r="D13" s="139">
        <v>2.0897647717980569E-2</v>
      </c>
      <c r="E13" s="375">
        <v>2.1992873995921838E-2</v>
      </c>
      <c r="F13" s="139">
        <v>6.4194550837235326E-2</v>
      </c>
      <c r="G13" s="140">
        <v>6.7433147546995989E-2</v>
      </c>
      <c r="H13" s="139">
        <v>4.1010840310987534E-2</v>
      </c>
      <c r="I13" s="140">
        <v>4.1374695659030819E-2</v>
      </c>
      <c r="J13" s="139">
        <v>2.8948364934376084E-2</v>
      </c>
      <c r="K13" s="140">
        <v>3.1490585683460991E-2</v>
      </c>
      <c r="L13" s="139">
        <v>2.9239058836149932E-2</v>
      </c>
      <c r="M13" s="140">
        <v>3.1129238880199649E-2</v>
      </c>
      <c r="N13" s="139">
        <v>3.3845507579858276E-2</v>
      </c>
      <c r="O13" s="140">
        <v>3.2857371257507616E-2</v>
      </c>
      <c r="P13" s="141">
        <v>1.5793504640122732E-2</v>
      </c>
      <c r="Q13" s="141">
        <v>1.6262603060544431E-2</v>
      </c>
    </row>
    <row r="14" spans="1:17" s="99" customFormat="1" x14ac:dyDescent="0.25">
      <c r="A14" s="162" t="s">
        <v>284</v>
      </c>
      <c r="B14" s="100"/>
      <c r="C14" s="100"/>
      <c r="D14" s="100"/>
      <c r="E14" s="100"/>
      <c r="F14" s="376"/>
      <c r="G14" s="376"/>
      <c r="H14" s="376"/>
      <c r="I14" s="376"/>
      <c r="J14" s="376"/>
      <c r="K14" s="376"/>
      <c r="L14" s="376"/>
      <c r="M14" s="376"/>
      <c r="N14" s="376"/>
      <c r="O14" s="376"/>
    </row>
    <row r="15" spans="1:17" s="99" customFormat="1" x14ac:dyDescent="0.25">
      <c r="A15" s="162" t="s">
        <v>285</v>
      </c>
      <c r="B15" s="523"/>
      <c r="C15" s="523"/>
      <c r="D15" s="523"/>
      <c r="E15" s="523"/>
      <c r="F15" s="523"/>
      <c r="G15" s="523"/>
      <c r="H15" s="523"/>
      <c r="I15" s="523"/>
      <c r="J15" s="523"/>
      <c r="K15" s="523"/>
      <c r="L15" s="524"/>
      <c r="M15" s="524"/>
      <c r="N15" s="524"/>
      <c r="O15" s="524"/>
      <c r="P15" s="524"/>
      <c r="Q15" s="524"/>
    </row>
    <row r="17" spans="1:1" x14ac:dyDescent="0.25">
      <c r="A17" s="9" t="s">
        <v>88</v>
      </c>
    </row>
    <row r="41" spans="1:1" x14ac:dyDescent="0.25">
      <c r="A41" s="259"/>
    </row>
  </sheetData>
  <mergeCells count="11">
    <mergeCell ref="N4:O4"/>
    <mergeCell ref="F3:O3"/>
    <mergeCell ref="P3:Q3"/>
    <mergeCell ref="A3:A5"/>
    <mergeCell ref="B3:E3"/>
    <mergeCell ref="D4:E4"/>
    <mergeCell ref="B4:C4"/>
    <mergeCell ref="F4:G4"/>
    <mergeCell ref="H4:I4"/>
    <mergeCell ref="J4:K4"/>
    <mergeCell ref="L4:M4"/>
  </mergeCells>
  <hyperlinks>
    <hyperlink ref="A17" location="Contents!A1" display="Hom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zoomScaleNormal="100" workbookViewId="0"/>
  </sheetViews>
  <sheetFormatPr defaultRowHeight="15" x14ac:dyDescent="0.25"/>
  <cols>
    <col min="1" max="1" width="34.140625" customWidth="1"/>
    <col min="11" max="12" width="9.7109375" bestFit="1" customWidth="1"/>
  </cols>
  <sheetData>
    <row r="1" spans="1:17" x14ac:dyDescent="0.25">
      <c r="A1" s="1" t="s">
        <v>406</v>
      </c>
    </row>
    <row r="3" spans="1:17" x14ac:dyDescent="0.25">
      <c r="A3" s="704" t="s">
        <v>211</v>
      </c>
      <c r="B3" s="694" t="s">
        <v>110</v>
      </c>
      <c r="C3" s="546"/>
      <c r="D3" s="546"/>
      <c r="E3" s="546"/>
      <c r="F3" s="694" t="s">
        <v>1</v>
      </c>
      <c r="G3" s="546"/>
      <c r="H3" s="546"/>
      <c r="I3" s="546"/>
      <c r="J3" s="546"/>
      <c r="K3" s="546"/>
      <c r="L3" s="546"/>
      <c r="M3" s="546"/>
      <c r="N3" s="546"/>
      <c r="O3" s="695"/>
      <c r="P3" s="381" t="s">
        <v>16</v>
      </c>
      <c r="Q3" s="362"/>
    </row>
    <row r="4" spans="1:17" x14ac:dyDescent="0.25">
      <c r="A4" s="705"/>
      <c r="B4" s="543" t="s">
        <v>109</v>
      </c>
      <c r="C4" s="544"/>
      <c r="D4" s="544" t="s">
        <v>108</v>
      </c>
      <c r="E4" s="544"/>
      <c r="F4" s="700" t="s">
        <v>239</v>
      </c>
      <c r="G4" s="701"/>
      <c r="H4" s="701" t="s">
        <v>225</v>
      </c>
      <c r="I4" s="701"/>
      <c r="J4" s="701" t="s">
        <v>6</v>
      </c>
      <c r="K4" s="701"/>
      <c r="L4" s="692" t="s">
        <v>7</v>
      </c>
      <c r="M4" s="692"/>
      <c r="N4" s="692" t="s">
        <v>8</v>
      </c>
      <c r="O4" s="693"/>
      <c r="P4" s="254"/>
      <c r="Q4" s="366"/>
    </row>
    <row r="5" spans="1:17" x14ac:dyDescent="0.25">
      <c r="A5" s="700"/>
      <c r="B5" s="363" t="s">
        <v>213</v>
      </c>
      <c r="C5" s="365" t="s">
        <v>279</v>
      </c>
      <c r="D5" s="364" t="s">
        <v>213</v>
      </c>
      <c r="E5" s="364" t="s">
        <v>279</v>
      </c>
      <c r="F5" s="363" t="s">
        <v>213</v>
      </c>
      <c r="G5" s="365" t="s">
        <v>279</v>
      </c>
      <c r="H5" s="363" t="s">
        <v>213</v>
      </c>
      <c r="I5" s="365" t="s">
        <v>279</v>
      </c>
      <c r="J5" s="363" t="s">
        <v>213</v>
      </c>
      <c r="K5" s="365" t="s">
        <v>279</v>
      </c>
      <c r="L5" s="363" t="s">
        <v>213</v>
      </c>
      <c r="M5" s="365" t="s">
        <v>279</v>
      </c>
      <c r="N5" s="363" t="s">
        <v>213</v>
      </c>
      <c r="O5" s="365" t="s">
        <v>279</v>
      </c>
      <c r="P5" s="364" t="s">
        <v>213</v>
      </c>
      <c r="Q5" s="365" t="s">
        <v>279</v>
      </c>
    </row>
    <row r="6" spans="1:17" x14ac:dyDescent="0.25">
      <c r="A6" s="382" t="s">
        <v>200</v>
      </c>
      <c r="B6" s="143">
        <v>0.35552222133567485</v>
      </c>
      <c r="C6" s="144">
        <v>0.37237070300634306</v>
      </c>
      <c r="D6" s="392">
        <v>0.32957878653550793</v>
      </c>
      <c r="E6" s="392">
        <v>0.37525986884339235</v>
      </c>
      <c r="F6" s="386">
        <v>0.33887417143247084</v>
      </c>
      <c r="G6" s="387">
        <v>0.46908881199538643</v>
      </c>
      <c r="H6" s="143">
        <v>0.38927489582674901</v>
      </c>
      <c r="I6" s="144">
        <v>0.39968830156823271</v>
      </c>
      <c r="J6" s="143">
        <v>0.35425672546843212</v>
      </c>
      <c r="K6" s="144">
        <v>0.38491366994571202</v>
      </c>
      <c r="L6" s="143">
        <v>0.33312057459759747</v>
      </c>
      <c r="M6" s="144">
        <v>0.36168615453914155</v>
      </c>
      <c r="N6" s="378">
        <v>0.29529272456056488</v>
      </c>
      <c r="O6" s="144">
        <v>0.29603135894795785</v>
      </c>
      <c r="P6" s="392">
        <v>0.34237904606299813</v>
      </c>
      <c r="Q6" s="387">
        <v>0.37382939837545787</v>
      </c>
    </row>
    <row r="7" spans="1:17" x14ac:dyDescent="0.25">
      <c r="A7" s="383" t="s">
        <v>201</v>
      </c>
      <c r="B7" s="146">
        <v>0.56633926434213921</v>
      </c>
      <c r="C7" s="147">
        <v>0.55434192195867937</v>
      </c>
      <c r="D7" s="379">
        <v>0.59101867920435958</v>
      </c>
      <c r="E7" s="379">
        <v>0.57736992977985835</v>
      </c>
      <c r="F7" s="146">
        <v>0.62270758245881486</v>
      </c>
      <c r="G7" s="147">
        <v>0.60818915801614759</v>
      </c>
      <c r="H7" s="146">
        <v>0.58376890799204395</v>
      </c>
      <c r="I7" s="147">
        <v>0.59235689470437358</v>
      </c>
      <c r="J7" s="146">
        <v>0.61511099383525292</v>
      </c>
      <c r="K7" s="147">
        <v>0.59351402098044814</v>
      </c>
      <c r="L7" s="146">
        <v>0.58431827382297297</v>
      </c>
      <c r="M7" s="147">
        <v>0.55738443347534772</v>
      </c>
      <c r="N7" s="379">
        <v>0.50196841312070128</v>
      </c>
      <c r="O7" s="147">
        <v>0.50078578008995833</v>
      </c>
      <c r="P7" s="379">
        <v>0.57863692294133262</v>
      </c>
      <c r="Q7" s="147">
        <v>0.56578015809739202</v>
      </c>
    </row>
    <row r="8" spans="1:17" x14ac:dyDescent="0.25">
      <c r="A8" s="384" t="s">
        <v>202</v>
      </c>
      <c r="B8" s="386">
        <v>0.21965690576877098</v>
      </c>
      <c r="C8" s="387">
        <v>0.26476498869497683</v>
      </c>
      <c r="D8" s="392">
        <v>0.21388419930772518</v>
      </c>
      <c r="E8" s="392">
        <v>0.24637294697441064</v>
      </c>
      <c r="F8" s="143">
        <v>0.23534160290155043</v>
      </c>
      <c r="G8" s="144">
        <v>0.29907727797001155</v>
      </c>
      <c r="H8" s="386">
        <v>0.21648101056562341</v>
      </c>
      <c r="I8" s="387">
        <v>0.28403519594792037</v>
      </c>
      <c r="J8" s="143">
        <v>0.24105620704017114</v>
      </c>
      <c r="K8" s="144">
        <v>0.27441936405567574</v>
      </c>
      <c r="L8" s="143">
        <v>0.22239082869113469</v>
      </c>
      <c r="M8" s="144">
        <v>0.24100523638820592</v>
      </c>
      <c r="N8" s="378">
        <v>0.17123912631163388</v>
      </c>
      <c r="O8" s="144">
        <v>0.19821528568073846</v>
      </c>
      <c r="P8" s="392">
        <v>0.2172438806951639</v>
      </c>
      <c r="Q8" s="387">
        <v>0.25508992892754712</v>
      </c>
    </row>
    <row r="9" spans="1:17" x14ac:dyDescent="0.25">
      <c r="A9" s="383" t="s">
        <v>203</v>
      </c>
      <c r="B9" s="388">
        <v>0.64611665203862056</v>
      </c>
      <c r="C9" s="389">
        <v>0.57898702204292463</v>
      </c>
      <c r="D9" s="393">
        <v>0.66144649476077322</v>
      </c>
      <c r="E9" s="393">
        <v>0.62119517446396644</v>
      </c>
      <c r="F9" s="146">
        <v>0.72412538514888791</v>
      </c>
      <c r="G9" s="147">
        <v>0.73540945790080736</v>
      </c>
      <c r="H9" s="388">
        <v>0.68504427059275319</v>
      </c>
      <c r="I9" s="389">
        <v>0.60898081106529423</v>
      </c>
      <c r="J9" s="388">
        <v>0.68363458568423607</v>
      </c>
      <c r="K9" s="389">
        <v>0.57518674231601286</v>
      </c>
      <c r="L9" s="146">
        <v>0.65533333167762065</v>
      </c>
      <c r="M9" s="147">
        <v>0.61641110339520655</v>
      </c>
      <c r="N9" s="379">
        <v>0.54391509167986396</v>
      </c>
      <c r="O9" s="147">
        <v>0.52981448364312933</v>
      </c>
      <c r="P9" s="393">
        <v>0.65493018857051788</v>
      </c>
      <c r="Q9" s="389">
        <v>0.60020620516534462</v>
      </c>
    </row>
    <row r="10" spans="1:17" x14ac:dyDescent="0.25">
      <c r="A10" s="384" t="s">
        <v>204</v>
      </c>
      <c r="B10" s="143">
        <v>0.40961940477140452</v>
      </c>
      <c r="C10" s="144">
        <v>0.38810795361872968</v>
      </c>
      <c r="D10" s="378">
        <v>0.38640511379177356</v>
      </c>
      <c r="E10" s="378">
        <v>0.39109520211746812</v>
      </c>
      <c r="F10" s="143">
        <v>0.37651927734130852</v>
      </c>
      <c r="G10" s="144">
        <v>0.34002306805074967</v>
      </c>
      <c r="H10" s="143">
        <v>0.41715005324140442</v>
      </c>
      <c r="I10" s="144">
        <v>0.3932919899996753</v>
      </c>
      <c r="J10" s="143">
        <v>0.44620789387224713</v>
      </c>
      <c r="K10" s="144">
        <v>0.42881342095595743</v>
      </c>
      <c r="L10" s="143">
        <v>0.40145089867799533</v>
      </c>
      <c r="M10" s="144">
        <v>0.41628347816294742</v>
      </c>
      <c r="N10" s="378">
        <v>0.335611874042062</v>
      </c>
      <c r="O10" s="144">
        <v>0.3371628822774978</v>
      </c>
      <c r="P10" s="378">
        <v>0.39766685084183551</v>
      </c>
      <c r="Q10" s="144">
        <v>0.39037993369367369</v>
      </c>
    </row>
    <row r="11" spans="1:17" x14ac:dyDescent="0.25">
      <c r="A11" s="383" t="s">
        <v>205</v>
      </c>
      <c r="B11" s="146">
        <v>0.30571850315168037</v>
      </c>
      <c r="C11" s="147">
        <v>0.30381407987885445</v>
      </c>
      <c r="D11" s="379">
        <v>0.32875411451800318</v>
      </c>
      <c r="E11" s="379">
        <v>0.34951063178374958</v>
      </c>
      <c r="F11" s="146">
        <v>0.30559503371118774</v>
      </c>
      <c r="G11" s="147">
        <v>0.3344867358708189</v>
      </c>
      <c r="H11" s="146">
        <v>0.35584221095265639</v>
      </c>
      <c r="I11" s="147">
        <v>0.34673203675444009</v>
      </c>
      <c r="J11" s="146">
        <v>0.35394370241596584</v>
      </c>
      <c r="K11" s="147">
        <v>0.36074941834360585</v>
      </c>
      <c r="L11" s="146">
        <v>0.34672057658444938</v>
      </c>
      <c r="M11" s="147">
        <v>0.36686623749554248</v>
      </c>
      <c r="N11" s="379">
        <v>0.22117992013573712</v>
      </c>
      <c r="O11" s="147">
        <v>0.22993551184089309</v>
      </c>
      <c r="P11" s="379">
        <v>0.3164906833350819</v>
      </c>
      <c r="Q11" s="147">
        <v>0.32783678401125199</v>
      </c>
    </row>
    <row r="12" spans="1:17" x14ac:dyDescent="0.25">
      <c r="A12" s="384" t="s">
        <v>99</v>
      </c>
      <c r="B12" s="143">
        <v>4.8487991701907131E-3</v>
      </c>
      <c r="C12" s="144">
        <v>4.4524283728398124E-3</v>
      </c>
      <c r="D12" s="378">
        <v>5.4591047563357009E-3</v>
      </c>
      <c r="E12" s="378">
        <v>4.779488015169921E-3</v>
      </c>
      <c r="F12" s="143">
        <v>5.0708901345036693E-3</v>
      </c>
      <c r="G12" s="144">
        <v>0</v>
      </c>
      <c r="H12" s="143">
        <v>0</v>
      </c>
      <c r="I12" s="144">
        <v>4.0910419169453548E-3</v>
      </c>
      <c r="J12" s="143">
        <v>9.8873893101333599E-3</v>
      </c>
      <c r="K12" s="144">
        <v>8.0411445365116963E-3</v>
      </c>
      <c r="L12" s="143">
        <v>2.8461654998050258E-3</v>
      </c>
      <c r="M12" s="144">
        <v>3.8475253842833279E-3</v>
      </c>
      <c r="N12" s="378">
        <v>6.6920920028090648E-3</v>
      </c>
      <c r="O12" s="144">
        <v>4.9856391914593831E-3</v>
      </c>
      <c r="P12" s="378">
        <v>5.0713707039445974E-3</v>
      </c>
      <c r="Q12" s="144">
        <v>4.3821980266409225E-3</v>
      </c>
    </row>
    <row r="13" spans="1:17" x14ac:dyDescent="0.25">
      <c r="A13" s="385" t="s">
        <v>206</v>
      </c>
      <c r="B13" s="390">
        <v>4.0995771164126879E-2</v>
      </c>
      <c r="C13" s="391">
        <v>8.0714573229765052E-2</v>
      </c>
      <c r="D13" s="380">
        <v>4.9768573099305373E-2</v>
      </c>
      <c r="E13" s="380">
        <v>6.2305561316701737E-2</v>
      </c>
      <c r="F13" s="148">
        <v>3.8384136982251994E-2</v>
      </c>
      <c r="G13" s="149">
        <v>3.7254901960784306E-2</v>
      </c>
      <c r="H13" s="390">
        <v>2.0751992298229698E-2</v>
      </c>
      <c r="I13" s="391">
        <v>6.1690314620604564E-2</v>
      </c>
      <c r="J13" s="390">
        <v>3.3612467113177065E-2</v>
      </c>
      <c r="K13" s="391">
        <v>5.9206498224417328E-2</v>
      </c>
      <c r="L13" s="390">
        <v>4.7614908344033147E-2</v>
      </c>
      <c r="M13" s="391">
        <v>7.2633771888665752E-2</v>
      </c>
      <c r="N13" s="380">
        <v>8.2599022969945604E-2</v>
      </c>
      <c r="O13" s="149">
        <v>0.10693834787478097</v>
      </c>
      <c r="P13" s="394">
        <v>4.5115233772528768E-2</v>
      </c>
      <c r="Q13" s="391">
        <v>7.1547035986792865E-2</v>
      </c>
    </row>
    <row r="14" spans="1:17" x14ac:dyDescent="0.25">
      <c r="A14" s="162" t="s">
        <v>284</v>
      </c>
      <c r="F14" s="376"/>
      <c r="G14" s="376"/>
      <c r="H14" s="376"/>
      <c r="I14" s="376"/>
      <c r="J14" s="376"/>
      <c r="K14" s="376"/>
      <c r="L14" s="376"/>
      <c r="M14" s="376"/>
      <c r="N14" s="376"/>
      <c r="O14" s="376"/>
      <c r="P14" s="376"/>
      <c r="Q14" s="286"/>
    </row>
    <row r="15" spans="1:17" x14ac:dyDescent="0.25">
      <c r="A15" s="162" t="s">
        <v>285</v>
      </c>
      <c r="F15" s="376"/>
      <c r="G15" s="376"/>
      <c r="H15" s="376"/>
      <c r="I15" s="376"/>
      <c r="J15" s="376"/>
      <c r="K15" s="376"/>
      <c r="L15" s="376"/>
      <c r="M15" s="376"/>
      <c r="N15" s="376"/>
      <c r="O15" s="376"/>
      <c r="P15" s="376"/>
      <c r="Q15" s="376"/>
    </row>
    <row r="16" spans="1:17" x14ac:dyDescent="0.25">
      <c r="A16" s="9" t="s">
        <v>88</v>
      </c>
    </row>
    <row r="17" spans="1:17" x14ac:dyDescent="0.25">
      <c r="A17" s="9"/>
    </row>
    <row r="18" spans="1:17" x14ac:dyDescent="0.25">
      <c r="A18" s="1" t="s">
        <v>141</v>
      </c>
    </row>
    <row r="19" spans="1:17" x14ac:dyDescent="0.25">
      <c r="A19" s="704" t="s">
        <v>211</v>
      </c>
      <c r="B19" s="694" t="s">
        <v>110</v>
      </c>
      <c r="C19" s="546"/>
      <c r="D19" s="546"/>
      <c r="E19" s="695"/>
      <c r="F19" s="694" t="s">
        <v>1</v>
      </c>
      <c r="G19" s="546"/>
      <c r="H19" s="546"/>
      <c r="I19" s="546"/>
      <c r="J19" s="546"/>
      <c r="K19" s="546"/>
      <c r="L19" s="546"/>
      <c r="M19" s="546"/>
      <c r="N19" s="546"/>
      <c r="O19" s="695"/>
      <c r="P19" s="696" t="s">
        <v>16</v>
      </c>
      <c r="Q19" s="697"/>
    </row>
    <row r="20" spans="1:17" x14ac:dyDescent="0.25">
      <c r="A20" s="705"/>
      <c r="B20" s="543" t="s">
        <v>109</v>
      </c>
      <c r="C20" s="544"/>
      <c r="D20" s="544" t="s">
        <v>108</v>
      </c>
      <c r="E20" s="545"/>
      <c r="F20" s="700" t="s">
        <v>239</v>
      </c>
      <c r="G20" s="701"/>
      <c r="H20" s="701" t="s">
        <v>225</v>
      </c>
      <c r="I20" s="701"/>
      <c r="J20" s="701" t="s">
        <v>6</v>
      </c>
      <c r="K20" s="701"/>
      <c r="L20" s="692" t="s">
        <v>7</v>
      </c>
      <c r="M20" s="692"/>
      <c r="N20" s="692" t="s">
        <v>8</v>
      </c>
      <c r="O20" s="693"/>
      <c r="P20" s="702"/>
      <c r="Q20" s="703"/>
    </row>
    <row r="21" spans="1:17" x14ac:dyDescent="0.25">
      <c r="A21" s="543"/>
      <c r="B21" s="363" t="s">
        <v>213</v>
      </c>
      <c r="C21" s="365" t="s">
        <v>279</v>
      </c>
      <c r="D21" s="363" t="s">
        <v>213</v>
      </c>
      <c r="E21" s="365" t="s">
        <v>279</v>
      </c>
      <c r="F21" s="363" t="s">
        <v>213</v>
      </c>
      <c r="G21" s="365" t="s">
        <v>279</v>
      </c>
      <c r="H21" s="363" t="s">
        <v>213</v>
      </c>
      <c r="I21" s="365" t="s">
        <v>279</v>
      </c>
      <c r="J21" s="363" t="s">
        <v>213</v>
      </c>
      <c r="K21" s="365" t="s">
        <v>279</v>
      </c>
      <c r="L21" s="363" t="s">
        <v>213</v>
      </c>
      <c r="M21" s="365" t="s">
        <v>279</v>
      </c>
      <c r="N21" s="363" t="s">
        <v>213</v>
      </c>
      <c r="O21" s="365" t="s">
        <v>279</v>
      </c>
      <c r="P21" s="363" t="s">
        <v>213</v>
      </c>
      <c r="Q21" s="365" t="s">
        <v>279</v>
      </c>
    </row>
    <row r="22" spans="1:17" x14ac:dyDescent="0.25">
      <c r="A22" s="170" t="s">
        <v>200</v>
      </c>
      <c r="B22" s="143">
        <v>2.647272211512193E-2</v>
      </c>
      <c r="C22" s="144">
        <v>2.5769564656388511E-2</v>
      </c>
      <c r="D22" s="143">
        <v>2.2431175287229668E-2</v>
      </c>
      <c r="E22" s="144">
        <v>2.3688323011710786E-2</v>
      </c>
      <c r="F22" s="143">
        <v>7.0533318336951048E-2</v>
      </c>
      <c r="G22" s="144">
        <v>8.5787274709423877E-2</v>
      </c>
      <c r="H22" s="143">
        <v>4.6799275367333949E-2</v>
      </c>
      <c r="I22" s="144">
        <v>4.4522415343448286E-2</v>
      </c>
      <c r="J22" s="143">
        <v>3.3544363238855894E-2</v>
      </c>
      <c r="K22" s="144">
        <v>3.5105696634206263E-2</v>
      </c>
      <c r="L22" s="143">
        <v>3.2661450334088071E-2</v>
      </c>
      <c r="M22" s="144">
        <v>3.3316989818437871E-2</v>
      </c>
      <c r="N22" s="378">
        <v>3.2137814678300604E-2</v>
      </c>
      <c r="O22" s="144">
        <v>3.1151187958947824E-2</v>
      </c>
      <c r="P22" s="143">
        <v>1.7137790596753986E-2</v>
      </c>
      <c r="Q22" s="144">
        <v>1.7438674518526948E-2</v>
      </c>
    </row>
    <row r="23" spans="1:17" x14ac:dyDescent="0.25">
      <c r="A23" s="145" t="s">
        <v>201</v>
      </c>
      <c r="B23" s="146">
        <v>2.7407829183138836E-2</v>
      </c>
      <c r="C23" s="147">
        <v>2.6494606801834554E-2</v>
      </c>
      <c r="D23" s="146">
        <v>2.3461235026345159E-2</v>
      </c>
      <c r="E23" s="147">
        <v>2.4167171872161542E-2</v>
      </c>
      <c r="F23" s="146">
        <v>7.2229421315343489E-2</v>
      </c>
      <c r="G23" s="147">
        <v>8.3915455601581396E-2</v>
      </c>
      <c r="H23" s="146">
        <v>4.7312487627101628E-2</v>
      </c>
      <c r="I23" s="147">
        <v>4.4664386132326657E-2</v>
      </c>
      <c r="J23" s="146">
        <v>3.412518796075821E-2</v>
      </c>
      <c r="K23" s="147">
        <v>3.543775219798264E-2</v>
      </c>
      <c r="L23" s="146">
        <v>3.4152010755079509E-2</v>
      </c>
      <c r="M23" s="147">
        <v>3.4440816700347675E-2</v>
      </c>
      <c r="N23" s="379">
        <v>3.5225099606737406E-2</v>
      </c>
      <c r="O23" s="147">
        <v>3.4119178433441422E-2</v>
      </c>
      <c r="P23" s="146">
        <v>1.7833834479756065E-2</v>
      </c>
      <c r="Q23" s="147">
        <v>1.7865249997308107E-2</v>
      </c>
    </row>
    <row r="24" spans="1:17" x14ac:dyDescent="0.25">
      <c r="A24" s="142" t="s">
        <v>202</v>
      </c>
      <c r="B24" s="143">
        <v>2.2896888965937001E-2</v>
      </c>
      <c r="C24" s="144">
        <v>2.3518579818267309E-2</v>
      </c>
      <c r="D24" s="143">
        <v>1.9567310832874302E-2</v>
      </c>
      <c r="E24" s="144">
        <v>2.1081101638903678E-2</v>
      </c>
      <c r="F24" s="143">
        <v>6.3214412255984079E-2</v>
      </c>
      <c r="G24" s="144">
        <v>7.8706604044111228E-2</v>
      </c>
      <c r="H24" s="143">
        <v>3.9529626459631026E-2</v>
      </c>
      <c r="I24" s="144">
        <v>4.0988451450462676E-2</v>
      </c>
      <c r="J24" s="143">
        <v>2.9998153323351668E-2</v>
      </c>
      <c r="K24" s="144">
        <v>3.2194234950777417E-2</v>
      </c>
      <c r="L24" s="143">
        <v>2.881709521657231E-2</v>
      </c>
      <c r="M24" s="144">
        <v>2.9656186957023E-2</v>
      </c>
      <c r="N24" s="378">
        <v>2.6540048518166021E-2</v>
      </c>
      <c r="O24" s="144">
        <v>2.7203610914470652E-2</v>
      </c>
      <c r="P24" s="143">
        <v>1.4893625646519495E-2</v>
      </c>
      <c r="Q24" s="144">
        <v>1.5711910206022792E-2</v>
      </c>
    </row>
    <row r="25" spans="1:17" x14ac:dyDescent="0.25">
      <c r="A25" s="145" t="s">
        <v>203</v>
      </c>
      <c r="B25" s="146">
        <v>2.6445195523261144E-2</v>
      </c>
      <c r="C25" s="147">
        <v>2.631781815670748E-2</v>
      </c>
      <c r="D25" s="146">
        <v>2.2581851496187855E-2</v>
      </c>
      <c r="E25" s="147">
        <v>2.3732327949113109E-2</v>
      </c>
      <c r="F25" s="146">
        <v>6.660330433006155E-2</v>
      </c>
      <c r="G25" s="147">
        <v>7.582914491457679E-2</v>
      </c>
      <c r="H25" s="146">
        <v>4.458329059200164E-2</v>
      </c>
      <c r="I25" s="147">
        <v>4.4353759199146615E-2</v>
      </c>
      <c r="J25" s="146">
        <v>3.2616478299918039E-2</v>
      </c>
      <c r="K25" s="147">
        <v>3.5664107074042002E-2</v>
      </c>
      <c r="L25" s="146">
        <v>3.2933800452541233E-2</v>
      </c>
      <c r="M25" s="147">
        <v>3.371715496767478E-2</v>
      </c>
      <c r="N25" s="379">
        <v>3.5089242793082287E-2</v>
      </c>
      <c r="O25" s="147">
        <v>3.4058509167971575E-2</v>
      </c>
      <c r="P25" s="146">
        <v>1.7169767320009962E-2</v>
      </c>
      <c r="Q25" s="147">
        <v>1.7656258321922278E-2</v>
      </c>
    </row>
    <row r="26" spans="1:17" x14ac:dyDescent="0.25">
      <c r="A26" s="142" t="s">
        <v>204</v>
      </c>
      <c r="B26" s="143">
        <v>2.7196783871372032E-2</v>
      </c>
      <c r="C26" s="144">
        <v>2.5976545817761793E-2</v>
      </c>
      <c r="D26" s="143">
        <v>2.3235971144597092E-2</v>
      </c>
      <c r="E26" s="144">
        <v>2.3874511550971613E-2</v>
      </c>
      <c r="F26" s="143">
        <v>7.2200157188574435E-2</v>
      </c>
      <c r="G26" s="144">
        <v>8.1433474301578171E-2</v>
      </c>
      <c r="H26" s="143">
        <v>4.7327392327238288E-2</v>
      </c>
      <c r="I26" s="144">
        <v>4.4399390670810709E-2</v>
      </c>
      <c r="J26" s="143">
        <v>3.4863626434885005E-2</v>
      </c>
      <c r="K26" s="144">
        <v>3.5706811623007317E-2</v>
      </c>
      <c r="L26" s="143">
        <v>3.3968563913810937E-2</v>
      </c>
      <c r="M26" s="144">
        <v>3.418048824068548E-2</v>
      </c>
      <c r="N26" s="378">
        <v>3.3267118179028263E-2</v>
      </c>
      <c r="O26" s="144">
        <v>3.2259110344672826E-2</v>
      </c>
      <c r="P26" s="143">
        <v>1.7676305519803471E-2</v>
      </c>
      <c r="Q26" s="144">
        <v>1.7583437375313024E-2</v>
      </c>
    </row>
    <row r="27" spans="1:17" x14ac:dyDescent="0.25">
      <c r="A27" s="145" t="s">
        <v>205</v>
      </c>
      <c r="B27" s="146">
        <v>2.5479441810564524E-2</v>
      </c>
      <c r="C27" s="147">
        <v>2.4515135150565675E-2</v>
      </c>
      <c r="D27" s="146">
        <v>2.2416868636559392E-2</v>
      </c>
      <c r="E27" s="147">
        <v>2.3327535010671814E-2</v>
      </c>
      <c r="F27" s="146">
        <v>6.8645579391553344E-2</v>
      </c>
      <c r="G27" s="147">
        <v>8.1105854320647999E-2</v>
      </c>
      <c r="H27" s="146">
        <v>4.595289820754872E-2</v>
      </c>
      <c r="I27" s="147">
        <v>4.3258580130450926E-2</v>
      </c>
      <c r="J27" s="146">
        <v>3.3537665689971255E-2</v>
      </c>
      <c r="K27" s="147">
        <v>3.464705106377531E-2</v>
      </c>
      <c r="L27" s="146">
        <v>3.2979979062337454E-2</v>
      </c>
      <c r="M27" s="147">
        <v>3.3418295214180098E-2</v>
      </c>
      <c r="N27" s="379">
        <v>2.9239975846953089E-2</v>
      </c>
      <c r="O27" s="147">
        <v>2.8714130523286131E-2</v>
      </c>
      <c r="P27" s="146">
        <v>1.6798329903306704E-2</v>
      </c>
      <c r="Q27" s="147">
        <v>1.6919854362215381E-2</v>
      </c>
    </row>
    <row r="28" spans="1:17" x14ac:dyDescent="0.25">
      <c r="A28" s="142" t="s">
        <v>99</v>
      </c>
      <c r="B28" s="143">
        <v>3.8416950293970326E-3</v>
      </c>
      <c r="C28" s="144">
        <v>3.5489281346873648E-3</v>
      </c>
      <c r="D28" s="143">
        <v>3.5161756908668549E-3</v>
      </c>
      <c r="E28" s="144">
        <v>3.3741850796590533E-3</v>
      </c>
      <c r="F28" s="143">
        <v>1.0584520521981455E-2</v>
      </c>
      <c r="G28" s="144">
        <v>0</v>
      </c>
      <c r="H28" s="143">
        <v>0</v>
      </c>
      <c r="I28" s="144">
        <v>5.8017148398395481E-3</v>
      </c>
      <c r="J28" s="143">
        <v>6.9392681133707123E-3</v>
      </c>
      <c r="K28" s="144">
        <v>6.443675390642529E-3</v>
      </c>
      <c r="L28" s="143">
        <v>3.6916645798469672E-3</v>
      </c>
      <c r="M28" s="144">
        <v>4.2927573222362467E-3</v>
      </c>
      <c r="N28" s="378">
        <v>5.7439214086580422E-3</v>
      </c>
      <c r="O28" s="144">
        <v>4.8062260644277386E-3</v>
      </c>
      <c r="P28" s="143">
        <v>2.5655002690001044E-3</v>
      </c>
      <c r="Q28" s="144">
        <v>2.3807990207531369E-3</v>
      </c>
    </row>
    <row r="29" spans="1:17" x14ac:dyDescent="0.25">
      <c r="A29" s="171" t="s">
        <v>206</v>
      </c>
      <c r="B29" s="148">
        <v>1.096581823481383E-2</v>
      </c>
      <c r="C29" s="149">
        <v>1.4520076038007448E-2</v>
      </c>
      <c r="D29" s="148">
        <v>1.0377454063080285E-2</v>
      </c>
      <c r="E29" s="149">
        <v>1.1825312587937073E-2</v>
      </c>
      <c r="F29" s="148">
        <v>2.8629233423670662E-2</v>
      </c>
      <c r="G29" s="149">
        <v>3.2556054410695721E-2</v>
      </c>
      <c r="H29" s="148">
        <v>1.3682463269951232E-2</v>
      </c>
      <c r="I29" s="149">
        <v>2.186810684263249E-2</v>
      </c>
      <c r="J29" s="148">
        <v>1.2640271692873319E-2</v>
      </c>
      <c r="K29" s="149">
        <v>1.7027846741172678E-2</v>
      </c>
      <c r="L29" s="148">
        <v>1.4756686414141988E-2</v>
      </c>
      <c r="M29" s="149">
        <v>1.7996067715368734E-2</v>
      </c>
      <c r="N29" s="380">
        <v>1.9393341510191384E-2</v>
      </c>
      <c r="O29" s="149">
        <v>2.1088056322463643E-2</v>
      </c>
      <c r="P29" s="148">
        <v>7.4963613055141175E-3</v>
      </c>
      <c r="Q29" s="149">
        <v>9.2897961881703017E-3</v>
      </c>
    </row>
    <row r="30" spans="1:17" x14ac:dyDescent="0.25">
      <c r="E30" s="338"/>
      <c r="F30" s="376"/>
      <c r="G30" s="376"/>
      <c r="H30" s="376"/>
      <c r="I30" s="376"/>
      <c r="J30" s="376"/>
      <c r="K30" s="376"/>
      <c r="L30" s="376"/>
      <c r="M30" s="376"/>
      <c r="N30" s="376"/>
      <c r="O30" s="376"/>
      <c r="P30" s="376"/>
      <c r="Q30" s="286"/>
    </row>
  </sheetData>
  <mergeCells count="21">
    <mergeCell ref="F3:O3"/>
    <mergeCell ref="F4:G4"/>
    <mergeCell ref="H4:I4"/>
    <mergeCell ref="J4:K4"/>
    <mergeCell ref="L4:M4"/>
    <mergeCell ref="N4:O4"/>
    <mergeCell ref="A3:A5"/>
    <mergeCell ref="B3:E3"/>
    <mergeCell ref="B4:C4"/>
    <mergeCell ref="D4:E4"/>
    <mergeCell ref="A19:A21"/>
    <mergeCell ref="B19:E19"/>
    <mergeCell ref="P19:Q20"/>
    <mergeCell ref="B20:C20"/>
    <mergeCell ref="D20:E20"/>
    <mergeCell ref="F19:O19"/>
    <mergeCell ref="F20:G20"/>
    <mergeCell ref="H20:I20"/>
    <mergeCell ref="J20:K20"/>
    <mergeCell ref="L20:M20"/>
    <mergeCell ref="N20:O20"/>
  </mergeCells>
  <hyperlinks>
    <hyperlink ref="A16" location="Contents!A1" display="Hom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Q27" sqref="Q27"/>
    </sheetView>
  </sheetViews>
  <sheetFormatPr defaultRowHeight="15" x14ac:dyDescent="0.25"/>
  <cols>
    <col min="1" max="1" width="27.140625" customWidth="1"/>
    <col min="2" max="2" width="14.5703125" customWidth="1"/>
    <col min="3" max="3" width="9.140625" hidden="1" customWidth="1"/>
    <col min="4" max="5" width="11.7109375" customWidth="1"/>
  </cols>
  <sheetData>
    <row r="1" spans="1:6" x14ac:dyDescent="0.25">
      <c r="A1" s="1" t="s">
        <v>254</v>
      </c>
    </row>
    <row r="2" spans="1:6" ht="15.75" thickBot="1" x14ac:dyDescent="0.3"/>
    <row r="3" spans="1:6" ht="57" x14ac:dyDescent="0.25">
      <c r="A3" s="233" t="s">
        <v>9</v>
      </c>
      <c r="B3" s="233" t="s">
        <v>157</v>
      </c>
      <c r="C3" s="233" t="s">
        <v>11</v>
      </c>
      <c r="D3" s="233" t="s">
        <v>158</v>
      </c>
      <c r="E3" s="233" t="s">
        <v>159</v>
      </c>
    </row>
    <row r="4" spans="1:6" x14ac:dyDescent="0.25">
      <c r="A4" s="56" t="s">
        <v>164</v>
      </c>
      <c r="B4" s="56">
        <v>214</v>
      </c>
      <c r="C4" s="112">
        <v>147.19999999999999</v>
      </c>
      <c r="D4" s="57"/>
      <c r="E4" s="57"/>
      <c r="F4" s="95">
        <f>$B$16</f>
        <v>147.19999999999999</v>
      </c>
    </row>
    <row r="5" spans="1:6" x14ac:dyDescent="0.25">
      <c r="A5" s="58" t="s">
        <v>165</v>
      </c>
      <c r="B5" s="58">
        <v>233</v>
      </c>
      <c r="C5" s="113">
        <v>147.19999999999999</v>
      </c>
      <c r="D5" s="59"/>
      <c r="E5" s="59">
        <v>8.8785046728971959E-2</v>
      </c>
      <c r="F5" s="95">
        <f t="shared" ref="F5:F15" si="0">$B$16</f>
        <v>147.19999999999999</v>
      </c>
    </row>
    <row r="6" spans="1:6" x14ac:dyDescent="0.25">
      <c r="A6" s="56" t="s">
        <v>166</v>
      </c>
      <c r="B6" s="56">
        <v>189</v>
      </c>
      <c r="C6" s="112">
        <v>147.19999999999999</v>
      </c>
      <c r="D6" s="57"/>
      <c r="E6" s="57">
        <v>-0.18884120171673821</v>
      </c>
      <c r="F6" s="95">
        <f t="shared" si="0"/>
        <v>147.19999999999999</v>
      </c>
    </row>
    <row r="7" spans="1:6" x14ac:dyDescent="0.25">
      <c r="A7" s="58" t="s">
        <v>167</v>
      </c>
      <c r="B7" s="58">
        <v>162</v>
      </c>
      <c r="C7" s="113">
        <v>147.19999999999999</v>
      </c>
      <c r="D7" s="59"/>
      <c r="E7" s="59">
        <v>-0.14285714285714285</v>
      </c>
      <c r="F7" s="95">
        <f t="shared" si="0"/>
        <v>147.19999999999999</v>
      </c>
    </row>
    <row r="8" spans="1:6" x14ac:dyDescent="0.25">
      <c r="A8" s="56" t="s">
        <v>168</v>
      </c>
      <c r="B8" s="56">
        <v>146</v>
      </c>
      <c r="C8" s="112">
        <v>147.19999999999999</v>
      </c>
      <c r="D8" s="57"/>
      <c r="E8" s="57">
        <v>-9.8765432098765427E-2</v>
      </c>
      <c r="F8" s="95">
        <f t="shared" si="0"/>
        <v>147.19999999999999</v>
      </c>
    </row>
    <row r="9" spans="1:6" x14ac:dyDescent="0.25">
      <c r="A9" s="58" t="s">
        <v>169</v>
      </c>
      <c r="B9" s="58">
        <v>126</v>
      </c>
      <c r="C9" s="113">
        <v>147.19999999999999</v>
      </c>
      <c r="D9" s="59"/>
      <c r="E9" s="59">
        <v>-0.13698630136986301</v>
      </c>
      <c r="F9" s="95">
        <f t="shared" si="0"/>
        <v>147.19999999999999</v>
      </c>
    </row>
    <row r="10" spans="1:6" x14ac:dyDescent="0.25">
      <c r="A10" s="56" t="s">
        <v>170</v>
      </c>
      <c r="B10" s="56">
        <v>156</v>
      </c>
      <c r="C10" s="112">
        <v>147.19999999999999</v>
      </c>
      <c r="D10" s="57"/>
      <c r="E10" s="57">
        <v>0.23809523809523808</v>
      </c>
      <c r="F10" s="95">
        <f t="shared" si="0"/>
        <v>147.19999999999999</v>
      </c>
    </row>
    <row r="11" spans="1:6" x14ac:dyDescent="0.25">
      <c r="A11" s="58" t="s">
        <v>171</v>
      </c>
      <c r="B11" s="58">
        <v>157</v>
      </c>
      <c r="C11" s="113">
        <v>147.19999999999999</v>
      </c>
      <c r="D11" s="59"/>
      <c r="E11" s="59">
        <v>6.41025641025641E-3</v>
      </c>
      <c r="F11" s="95">
        <f t="shared" si="0"/>
        <v>147.19999999999999</v>
      </c>
    </row>
    <row r="12" spans="1:6" x14ac:dyDescent="0.25">
      <c r="A12" s="56" t="s">
        <v>172</v>
      </c>
      <c r="B12" s="56">
        <v>151</v>
      </c>
      <c r="C12" s="112">
        <v>147.19999999999999</v>
      </c>
      <c r="D12" s="57"/>
      <c r="E12" s="57">
        <v>-3.8216560509554139E-2</v>
      </c>
      <c r="F12" s="95">
        <f t="shared" si="0"/>
        <v>147.19999999999999</v>
      </c>
    </row>
    <row r="13" spans="1:6" x14ac:dyDescent="0.25">
      <c r="A13" s="58">
        <v>2017</v>
      </c>
      <c r="B13" s="58">
        <v>146</v>
      </c>
      <c r="C13" s="113">
        <v>147.19999999999999</v>
      </c>
      <c r="D13" s="59">
        <v>-8.1521739130434017E-3</v>
      </c>
      <c r="E13" s="59">
        <v>-3.3112582781456956E-2</v>
      </c>
      <c r="F13" s="95">
        <f t="shared" si="0"/>
        <v>147.19999999999999</v>
      </c>
    </row>
    <row r="14" spans="1:6" x14ac:dyDescent="0.25">
      <c r="A14" s="56">
        <v>2018</v>
      </c>
      <c r="B14" s="56">
        <v>134</v>
      </c>
      <c r="C14" s="112">
        <v>147.19999999999999</v>
      </c>
      <c r="D14" s="57">
        <v>-8.9673913043478201E-2</v>
      </c>
      <c r="E14" s="57">
        <v>-8.2191780821917804E-2</v>
      </c>
      <c r="F14" s="95">
        <f t="shared" si="0"/>
        <v>147.19999999999999</v>
      </c>
    </row>
    <row r="15" spans="1:6" x14ac:dyDescent="0.25">
      <c r="A15" s="58">
        <v>2019</v>
      </c>
      <c r="B15" s="58">
        <v>137</v>
      </c>
      <c r="C15" s="113"/>
      <c r="D15" s="59">
        <v>-6.9293478260869498E-2</v>
      </c>
      <c r="E15" s="59">
        <v>2.2388059701492536E-2</v>
      </c>
      <c r="F15" s="95">
        <f t="shared" si="0"/>
        <v>147.19999999999999</v>
      </c>
    </row>
    <row r="16" spans="1:6" ht="15.75" thickBot="1" x14ac:dyDescent="0.3">
      <c r="A16" s="299" t="s">
        <v>11</v>
      </c>
      <c r="B16" s="300">
        <v>147.19999999999999</v>
      </c>
      <c r="C16" s="300"/>
      <c r="D16" s="301"/>
      <c r="E16" s="304"/>
    </row>
    <row r="17" spans="1:6" x14ac:dyDescent="0.25">
      <c r="A17" s="8" t="s">
        <v>12</v>
      </c>
    </row>
    <row r="18" spans="1:6" x14ac:dyDescent="0.25">
      <c r="B18" s="238"/>
      <c r="D18" s="238"/>
    </row>
    <row r="19" spans="1:6" x14ac:dyDescent="0.25">
      <c r="A19" s="9" t="s">
        <v>88</v>
      </c>
      <c r="B19" s="238"/>
    </row>
    <row r="22" spans="1:6" x14ac:dyDescent="0.25">
      <c r="A22" s="1" t="s">
        <v>255</v>
      </c>
    </row>
    <row r="23" spans="1:6" ht="15.75" thickBot="1" x14ac:dyDescent="0.3"/>
    <row r="24" spans="1:6" ht="57" x14ac:dyDescent="0.25">
      <c r="A24" s="233" t="s">
        <v>9</v>
      </c>
      <c r="B24" s="233" t="s">
        <v>157</v>
      </c>
      <c r="C24" s="233" t="s">
        <v>11</v>
      </c>
      <c r="D24" s="233" t="s">
        <v>158</v>
      </c>
      <c r="E24" s="233" t="s">
        <v>159</v>
      </c>
    </row>
    <row r="25" spans="1:6" x14ac:dyDescent="0.25">
      <c r="A25" s="56" t="s">
        <v>160</v>
      </c>
      <c r="B25" s="247">
        <f t="shared" ref="B25:B32" si="1">AVERAGE(B4:B8)</f>
        <v>188.8</v>
      </c>
      <c r="C25" s="112">
        <f>$B$33</f>
        <v>147.19999999999999</v>
      </c>
      <c r="D25" s="57"/>
      <c r="E25" s="57"/>
      <c r="F25" s="175">
        <f>$B$33</f>
        <v>147.19999999999999</v>
      </c>
    </row>
    <row r="26" spans="1:6" x14ac:dyDescent="0.25">
      <c r="A26" s="58" t="s">
        <v>161</v>
      </c>
      <c r="B26" s="248">
        <f t="shared" si="1"/>
        <v>171.2</v>
      </c>
      <c r="C26" s="113">
        <f t="shared" ref="C26:C31" si="2">$B$33</f>
        <v>147.19999999999999</v>
      </c>
      <c r="D26" s="59"/>
      <c r="E26" s="59">
        <f t="shared" ref="E26:E32" si="3">(B26-B25)/B25</f>
        <v>-9.322033898305096E-2</v>
      </c>
      <c r="F26" s="175">
        <f t="shared" ref="F26:F31" si="4">$B$33</f>
        <v>147.19999999999999</v>
      </c>
    </row>
    <row r="27" spans="1:6" x14ac:dyDescent="0.25">
      <c r="A27" s="56" t="s">
        <v>162</v>
      </c>
      <c r="B27" s="247">
        <f t="shared" si="1"/>
        <v>155.80000000000001</v>
      </c>
      <c r="C27" s="112">
        <f t="shared" si="2"/>
        <v>147.19999999999999</v>
      </c>
      <c r="D27" s="57"/>
      <c r="E27" s="57">
        <f t="shared" si="3"/>
        <v>-8.9953271028037254E-2</v>
      </c>
      <c r="F27" s="175">
        <f t="shared" si="4"/>
        <v>147.19999999999999</v>
      </c>
    </row>
    <row r="28" spans="1:6" x14ac:dyDescent="0.25">
      <c r="A28" s="58" t="s">
        <v>163</v>
      </c>
      <c r="B28" s="248">
        <f t="shared" si="1"/>
        <v>149.4</v>
      </c>
      <c r="C28" s="113">
        <f t="shared" si="2"/>
        <v>147.19999999999999</v>
      </c>
      <c r="D28" s="59"/>
      <c r="E28" s="59">
        <f t="shared" si="3"/>
        <v>-4.1078305519897336E-2</v>
      </c>
      <c r="F28" s="175">
        <f t="shared" si="4"/>
        <v>147.19999999999999</v>
      </c>
    </row>
    <row r="29" spans="1:6" x14ac:dyDescent="0.25">
      <c r="A29" s="56" t="s">
        <v>155</v>
      </c>
      <c r="B29" s="247">
        <f t="shared" si="1"/>
        <v>147.19999999999999</v>
      </c>
      <c r="C29" s="112">
        <f t="shared" si="2"/>
        <v>147.19999999999999</v>
      </c>
      <c r="D29" s="57"/>
      <c r="E29" s="57">
        <f t="shared" si="3"/>
        <v>-1.4725568942436526E-2</v>
      </c>
      <c r="F29" s="175">
        <f t="shared" si="4"/>
        <v>147.19999999999999</v>
      </c>
    </row>
    <row r="30" spans="1:6" x14ac:dyDescent="0.25">
      <c r="A30" s="58" t="s">
        <v>156</v>
      </c>
      <c r="B30" s="248">
        <f t="shared" si="1"/>
        <v>147.19999999999999</v>
      </c>
      <c r="C30" s="113">
        <f t="shared" si="2"/>
        <v>147.19999999999999</v>
      </c>
      <c r="D30" s="59">
        <f>(B30-B$33)/B$33</f>
        <v>0</v>
      </c>
      <c r="E30" s="59">
        <f t="shared" si="3"/>
        <v>0</v>
      </c>
      <c r="F30" s="175">
        <f t="shared" si="4"/>
        <v>147.19999999999999</v>
      </c>
    </row>
    <row r="31" spans="1:6" x14ac:dyDescent="0.25">
      <c r="A31" s="56" t="s">
        <v>218</v>
      </c>
      <c r="B31" s="247">
        <f t="shared" si="1"/>
        <v>148.80000000000001</v>
      </c>
      <c r="C31" s="112">
        <f t="shared" si="2"/>
        <v>147.19999999999999</v>
      </c>
      <c r="D31" s="57">
        <f>(B31-B$33)/B$33</f>
        <v>1.086956521739146E-2</v>
      </c>
      <c r="E31" s="57">
        <f t="shared" si="3"/>
        <v>1.086956521739146E-2</v>
      </c>
      <c r="F31" s="175">
        <f t="shared" si="4"/>
        <v>147.19999999999999</v>
      </c>
    </row>
    <row r="32" spans="1:6" x14ac:dyDescent="0.25">
      <c r="A32" s="58" t="s">
        <v>251</v>
      </c>
      <c r="B32" s="248">
        <f t="shared" si="1"/>
        <v>145</v>
      </c>
      <c r="C32" s="113"/>
      <c r="D32" s="59">
        <f>(B32-B$33)/B$33</f>
        <v>-1.4945652173912968E-2</v>
      </c>
      <c r="E32" s="59">
        <f t="shared" si="3"/>
        <v>-2.5537634408602225E-2</v>
      </c>
      <c r="F32" s="175">
        <f>$B$33</f>
        <v>147.19999999999999</v>
      </c>
    </row>
    <row r="33" spans="1:6" ht="15.75" thickBot="1" x14ac:dyDescent="0.3">
      <c r="A33" s="299" t="s">
        <v>11</v>
      </c>
      <c r="B33" s="300">
        <f>B16</f>
        <v>147.19999999999999</v>
      </c>
      <c r="C33" s="301"/>
      <c r="D33" s="302"/>
      <c r="E33" s="302"/>
      <c r="F33" s="175">
        <f>C33</f>
        <v>0</v>
      </c>
    </row>
    <row r="34" spans="1:6" x14ac:dyDescent="0.25">
      <c r="A34" s="10" t="s">
        <v>12</v>
      </c>
    </row>
  </sheetData>
  <hyperlinks>
    <hyperlink ref="A19" location="Contents!A1" display="Hom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topLeftCell="A13" zoomScale="85" zoomScaleNormal="85" workbookViewId="0">
      <selection activeCell="T20" sqref="T20"/>
    </sheetView>
  </sheetViews>
  <sheetFormatPr defaultRowHeight="15" x14ac:dyDescent="0.25"/>
  <cols>
    <col min="1" max="1" width="24.140625" customWidth="1"/>
    <col min="7" max="7" width="14.7109375" customWidth="1"/>
    <col min="8" max="8" width="0.42578125" customWidth="1"/>
    <col min="9" max="9" width="19.7109375" customWidth="1"/>
  </cols>
  <sheetData>
    <row r="1" spans="1:11" x14ac:dyDescent="0.25">
      <c r="A1" s="11" t="s">
        <v>256</v>
      </c>
    </row>
    <row r="2" spans="1:11" x14ac:dyDescent="0.25">
      <c r="A2" s="11"/>
    </row>
    <row r="3" spans="1:11" ht="30.75" thickBot="1" x14ac:dyDescent="0.3">
      <c r="I3" s="62" t="s">
        <v>173</v>
      </c>
    </row>
    <row r="4" spans="1:11" x14ac:dyDescent="0.25">
      <c r="A4" s="553" t="s">
        <v>9</v>
      </c>
      <c r="B4" s="553" t="s">
        <v>15</v>
      </c>
      <c r="C4" s="553"/>
      <c r="D4" s="553"/>
      <c r="E4" s="553"/>
      <c r="F4" s="555" t="s">
        <v>16</v>
      </c>
      <c r="G4" s="555" t="s">
        <v>17</v>
      </c>
      <c r="H4" s="49"/>
      <c r="I4" s="557" t="s">
        <v>174</v>
      </c>
    </row>
    <row r="5" spans="1:11" ht="15.75" customHeight="1" thickBot="1" x14ac:dyDescent="0.3">
      <c r="A5" s="554"/>
      <c r="B5" s="12" t="s">
        <v>18</v>
      </c>
      <c r="C5" s="12" t="s">
        <v>19</v>
      </c>
      <c r="D5" s="12" t="s">
        <v>20</v>
      </c>
      <c r="E5" s="13" t="s">
        <v>21</v>
      </c>
      <c r="F5" s="556"/>
      <c r="G5" s="556"/>
      <c r="H5" s="50"/>
      <c r="I5" s="558"/>
    </row>
    <row r="6" spans="1:11" x14ac:dyDescent="0.25">
      <c r="A6" s="191">
        <v>2008</v>
      </c>
      <c r="B6" s="191">
        <v>1</v>
      </c>
      <c r="C6" s="191">
        <v>46</v>
      </c>
      <c r="D6" s="191">
        <v>17</v>
      </c>
      <c r="E6" s="191">
        <v>14</v>
      </c>
      <c r="F6" s="191">
        <v>78</v>
      </c>
      <c r="G6" s="61">
        <f t="shared" ref="G6:G11" si="0">C6/F6</f>
        <v>0.58974358974358976</v>
      </c>
      <c r="H6" s="61">
        <f>$G$18</f>
        <v>0.61071428571428577</v>
      </c>
      <c r="I6" s="61"/>
      <c r="J6" s="66"/>
    </row>
    <row r="7" spans="1:11" x14ac:dyDescent="0.25">
      <c r="A7" s="195">
        <v>2009</v>
      </c>
      <c r="B7" s="195">
        <v>1</v>
      </c>
      <c r="C7" s="195">
        <v>56</v>
      </c>
      <c r="D7" s="195">
        <v>19</v>
      </c>
      <c r="E7" s="195">
        <v>9</v>
      </c>
      <c r="F7" s="195">
        <v>85</v>
      </c>
      <c r="G7" s="60">
        <f t="shared" si="0"/>
        <v>0.6588235294117647</v>
      </c>
      <c r="H7" s="61">
        <f t="shared" ref="H7:H17" si="1">$G$18</f>
        <v>0.61071428571428577</v>
      </c>
      <c r="I7" s="60"/>
      <c r="J7" s="66"/>
    </row>
    <row r="8" spans="1:11" x14ac:dyDescent="0.25">
      <c r="A8" s="191">
        <v>2010</v>
      </c>
      <c r="B8" s="191">
        <v>3</v>
      </c>
      <c r="C8" s="191">
        <v>41</v>
      </c>
      <c r="D8" s="191">
        <v>10</v>
      </c>
      <c r="E8" s="191">
        <v>8</v>
      </c>
      <c r="F8" s="191">
        <v>62</v>
      </c>
      <c r="G8" s="61">
        <f t="shared" si="0"/>
        <v>0.66129032258064513</v>
      </c>
      <c r="H8" s="61">
        <f t="shared" si="1"/>
        <v>0.61071428571428577</v>
      </c>
      <c r="I8" s="61"/>
      <c r="J8" s="66"/>
    </row>
    <row r="9" spans="1:11" x14ac:dyDescent="0.25">
      <c r="A9" s="195">
        <v>2011</v>
      </c>
      <c r="B9" s="195">
        <v>2</v>
      </c>
      <c r="C9" s="195">
        <v>38</v>
      </c>
      <c r="D9" s="195">
        <v>11</v>
      </c>
      <c r="E9" s="195">
        <v>8</v>
      </c>
      <c r="F9" s="195">
        <v>59</v>
      </c>
      <c r="G9" s="60">
        <f t="shared" si="0"/>
        <v>0.64406779661016944</v>
      </c>
      <c r="H9" s="61">
        <f t="shared" si="1"/>
        <v>0.61071428571428577</v>
      </c>
      <c r="I9" s="60"/>
      <c r="J9" s="66"/>
    </row>
    <row r="10" spans="1:11" x14ac:dyDescent="0.25">
      <c r="A10" s="191">
        <v>2012</v>
      </c>
      <c r="B10" s="191">
        <v>0</v>
      </c>
      <c r="C10" s="191">
        <v>34</v>
      </c>
      <c r="D10" s="191">
        <v>13</v>
      </c>
      <c r="E10" s="191">
        <v>12</v>
      </c>
      <c r="F10" s="191">
        <v>59</v>
      </c>
      <c r="G10" s="61">
        <f t="shared" si="0"/>
        <v>0.57627118644067798</v>
      </c>
      <c r="H10" s="61">
        <f t="shared" si="1"/>
        <v>0.61071428571428577</v>
      </c>
      <c r="I10" s="61"/>
      <c r="J10" s="66"/>
    </row>
    <row r="11" spans="1:11" x14ac:dyDescent="0.25">
      <c r="A11" s="195">
        <v>2013</v>
      </c>
      <c r="B11" s="195">
        <v>0</v>
      </c>
      <c r="C11" s="195">
        <v>25</v>
      </c>
      <c r="D11" s="195">
        <v>10</v>
      </c>
      <c r="E11" s="195">
        <v>4</v>
      </c>
      <c r="F11" s="195">
        <v>39</v>
      </c>
      <c r="G11" s="60">
        <f t="shared" si="0"/>
        <v>0.64102564102564108</v>
      </c>
      <c r="H11" s="61">
        <f t="shared" si="1"/>
        <v>0.61071428571428577</v>
      </c>
      <c r="I11" s="60"/>
      <c r="J11" s="66"/>
    </row>
    <row r="12" spans="1:11" x14ac:dyDescent="0.25">
      <c r="A12" s="191">
        <v>2014</v>
      </c>
      <c r="B12" s="191">
        <v>3</v>
      </c>
      <c r="C12" s="191">
        <v>33</v>
      </c>
      <c r="D12" s="191">
        <v>16</v>
      </c>
      <c r="E12" s="191">
        <v>16</v>
      </c>
      <c r="F12" s="191">
        <v>68</v>
      </c>
      <c r="G12" s="61">
        <f t="shared" ref="G12:G17" si="2">C12/F12</f>
        <v>0.48529411764705882</v>
      </c>
      <c r="H12" s="61">
        <f t="shared" si="1"/>
        <v>0.61071428571428577</v>
      </c>
      <c r="I12" s="61"/>
      <c r="J12" s="66"/>
    </row>
    <row r="13" spans="1:11" x14ac:dyDescent="0.25">
      <c r="A13" s="195">
        <v>2015</v>
      </c>
      <c r="B13" s="195">
        <v>4</v>
      </c>
      <c r="C13" s="195">
        <v>38</v>
      </c>
      <c r="D13" s="195">
        <v>14</v>
      </c>
      <c r="E13" s="195">
        <v>2</v>
      </c>
      <c r="F13" s="195">
        <v>58</v>
      </c>
      <c r="G13" s="60">
        <f t="shared" si="2"/>
        <v>0.65517241379310343</v>
      </c>
      <c r="H13" s="61">
        <f t="shared" si="1"/>
        <v>0.61071428571428577</v>
      </c>
      <c r="I13" s="60"/>
      <c r="J13" s="66"/>
    </row>
    <row r="14" spans="1:11" x14ac:dyDescent="0.25">
      <c r="A14" s="191">
        <v>2016</v>
      </c>
      <c r="B14" s="191">
        <v>1</v>
      </c>
      <c r="C14" s="191">
        <v>41</v>
      </c>
      <c r="D14" s="191">
        <v>6</v>
      </c>
      <c r="E14" s="191">
        <v>8</v>
      </c>
      <c r="F14" s="191">
        <v>56</v>
      </c>
      <c r="G14" s="61">
        <f t="shared" si="2"/>
        <v>0.7321428571428571</v>
      </c>
      <c r="H14" s="61">
        <f t="shared" si="1"/>
        <v>0.61071428571428577</v>
      </c>
      <c r="I14" s="61"/>
      <c r="J14" s="66"/>
      <c r="K14" s="238"/>
    </row>
    <row r="15" spans="1:11" x14ac:dyDescent="0.25">
      <c r="A15" s="195">
        <v>2017</v>
      </c>
      <c r="B15" s="195">
        <v>0</v>
      </c>
      <c r="C15" s="195">
        <v>22</v>
      </c>
      <c r="D15" s="195">
        <v>7</v>
      </c>
      <c r="E15" s="195">
        <v>17</v>
      </c>
      <c r="F15" s="195">
        <v>46</v>
      </c>
      <c r="G15" s="60">
        <f t="shared" si="2"/>
        <v>0.47826086956521741</v>
      </c>
      <c r="H15" s="61">
        <f t="shared" si="1"/>
        <v>0.61071428571428577</v>
      </c>
      <c r="I15" s="60">
        <f>(G15-$G$18)/$G$18</f>
        <v>-0.21688278667683705</v>
      </c>
      <c r="J15" s="66"/>
      <c r="K15" s="238"/>
    </row>
    <row r="16" spans="1:11" x14ac:dyDescent="0.25">
      <c r="A16" s="191">
        <v>2018</v>
      </c>
      <c r="B16" s="191">
        <v>0</v>
      </c>
      <c r="C16" s="191">
        <v>29</v>
      </c>
      <c r="D16" s="191">
        <v>4</v>
      </c>
      <c r="E16" s="191">
        <v>7</v>
      </c>
      <c r="F16" s="191">
        <v>40</v>
      </c>
      <c r="G16" s="61">
        <f t="shared" si="2"/>
        <v>0.72499999999999998</v>
      </c>
      <c r="H16" s="61">
        <f t="shared" si="1"/>
        <v>0.61071428571428577</v>
      </c>
      <c r="I16" s="61">
        <f>(G16-$G$18)/$G$18</f>
        <v>0.18713450292397649</v>
      </c>
      <c r="J16" s="66"/>
    </row>
    <row r="17" spans="1:10" ht="15.75" thickBot="1" x14ac:dyDescent="0.3">
      <c r="A17" s="195">
        <v>2019</v>
      </c>
      <c r="B17" s="195">
        <v>3</v>
      </c>
      <c r="C17" s="195">
        <v>29</v>
      </c>
      <c r="D17" s="195">
        <v>10</v>
      </c>
      <c r="E17" s="195">
        <v>4</v>
      </c>
      <c r="F17" s="195">
        <v>46</v>
      </c>
      <c r="G17" s="60">
        <f t="shared" si="2"/>
        <v>0.63043478260869568</v>
      </c>
      <c r="H17" s="61">
        <f t="shared" si="1"/>
        <v>0.61071428571428577</v>
      </c>
      <c r="I17" s="60">
        <f>(G17-$G$18)/$G$18</f>
        <v>3.22908721078057E-2</v>
      </c>
      <c r="J17" s="66"/>
    </row>
    <row r="18" spans="1:10" ht="15.75" thickBot="1" x14ac:dyDescent="0.3">
      <c r="A18" s="289" t="s">
        <v>11</v>
      </c>
      <c r="B18" s="290">
        <v>1.6</v>
      </c>
      <c r="C18" s="290">
        <v>34.200000000000003</v>
      </c>
      <c r="D18" s="290">
        <v>11.8</v>
      </c>
      <c r="E18" s="290">
        <v>8.4</v>
      </c>
      <c r="F18" s="290">
        <v>56</v>
      </c>
      <c r="G18" s="560">
        <f>C18/F18</f>
        <v>0.61071428571428577</v>
      </c>
      <c r="H18" s="560"/>
      <c r="I18" s="560"/>
    </row>
    <row r="19" spans="1:10" x14ac:dyDescent="0.25">
      <c r="A19" s="10" t="s">
        <v>12</v>
      </c>
    </row>
    <row r="21" spans="1:10" x14ac:dyDescent="0.25">
      <c r="A21" s="9" t="s">
        <v>88</v>
      </c>
    </row>
    <row r="22" spans="1:10" x14ac:dyDescent="0.25">
      <c r="A22" s="11" t="s">
        <v>257</v>
      </c>
    </row>
    <row r="23" spans="1:10" ht="15.75" thickBot="1" x14ac:dyDescent="0.3"/>
    <row r="24" spans="1:10" x14ac:dyDescent="0.25">
      <c r="A24" s="553" t="s">
        <v>9</v>
      </c>
      <c r="B24" s="553" t="s">
        <v>15</v>
      </c>
      <c r="C24" s="553"/>
      <c r="D24" s="553"/>
      <c r="E24" s="553"/>
      <c r="F24" s="555" t="s">
        <v>16</v>
      </c>
      <c r="G24" s="555" t="s">
        <v>17</v>
      </c>
      <c r="H24" s="49"/>
      <c r="I24" s="557" t="s">
        <v>174</v>
      </c>
    </row>
    <row r="25" spans="1:10" ht="15.75" thickBot="1" x14ac:dyDescent="0.3">
      <c r="A25" s="554"/>
      <c r="B25" s="51" t="s">
        <v>18</v>
      </c>
      <c r="C25" s="51" t="s">
        <v>19</v>
      </c>
      <c r="D25" s="51" t="s">
        <v>20</v>
      </c>
      <c r="E25" s="13" t="s">
        <v>21</v>
      </c>
      <c r="F25" s="556"/>
      <c r="G25" s="556"/>
      <c r="H25" s="50"/>
      <c r="I25" s="558"/>
    </row>
    <row r="26" spans="1:10" x14ac:dyDescent="0.25">
      <c r="A26" s="56" t="s">
        <v>160</v>
      </c>
      <c r="B26" s="245">
        <f t="shared" ref="B26:B33" si="3">AVERAGE(B6:B10)</f>
        <v>1.4</v>
      </c>
      <c r="C26" s="245">
        <f>AVERAGE(C6:C10)</f>
        <v>43</v>
      </c>
      <c r="D26" s="245">
        <f>AVERAGE(D6:D10)</f>
        <v>14</v>
      </c>
      <c r="E26" s="245">
        <f>AVERAGE(E6:E10)</f>
        <v>10.199999999999999</v>
      </c>
      <c r="F26" s="245">
        <f>AVERAGE(F6:F10)</f>
        <v>68.599999999999994</v>
      </c>
      <c r="G26" s="57">
        <f>C26/F26</f>
        <v>0.62682215743440239</v>
      </c>
      <c r="H26" s="292">
        <f>$G$34</f>
        <v>0.61071428571428577</v>
      </c>
      <c r="I26" s="57"/>
    </row>
    <row r="27" spans="1:10" x14ac:dyDescent="0.25">
      <c r="A27" s="58" t="s">
        <v>161</v>
      </c>
      <c r="B27" s="246">
        <f t="shared" si="3"/>
        <v>1.2</v>
      </c>
      <c r="C27" s="246">
        <f t="shared" ref="C27:E33" si="4">AVERAGE(C7:C11)</f>
        <v>38.799999999999997</v>
      </c>
      <c r="D27" s="246">
        <f t="shared" si="4"/>
        <v>12.6</v>
      </c>
      <c r="E27" s="246">
        <f t="shared" si="4"/>
        <v>8.1999999999999993</v>
      </c>
      <c r="F27" s="246">
        <f t="shared" ref="F27:F33" si="5">AVERAGE(F7:F11)</f>
        <v>60.8</v>
      </c>
      <c r="G27" s="59">
        <f t="shared" ref="G27:G34" si="6">C27/F27</f>
        <v>0.63815789473684204</v>
      </c>
      <c r="H27" s="292">
        <f t="shared" ref="H27:H33" si="7">$G$34</f>
        <v>0.61071428571428577</v>
      </c>
      <c r="I27" s="59"/>
    </row>
    <row r="28" spans="1:10" x14ac:dyDescent="0.25">
      <c r="A28" s="56" t="s">
        <v>162</v>
      </c>
      <c r="B28" s="245">
        <f t="shared" si="3"/>
        <v>1.6</v>
      </c>
      <c r="C28" s="245">
        <f t="shared" si="4"/>
        <v>34.200000000000003</v>
      </c>
      <c r="D28" s="245">
        <f t="shared" si="4"/>
        <v>12</v>
      </c>
      <c r="E28" s="245">
        <f t="shared" si="4"/>
        <v>9.6</v>
      </c>
      <c r="F28" s="245">
        <f t="shared" si="5"/>
        <v>57.4</v>
      </c>
      <c r="G28" s="57">
        <f t="shared" si="6"/>
        <v>0.59581881533101055</v>
      </c>
      <c r="H28" s="292">
        <f t="shared" si="7"/>
        <v>0.61071428571428577</v>
      </c>
      <c r="I28" s="57"/>
    </row>
    <row r="29" spans="1:10" x14ac:dyDescent="0.25">
      <c r="A29" s="58" t="s">
        <v>163</v>
      </c>
      <c r="B29" s="246">
        <f t="shared" si="3"/>
        <v>1.8</v>
      </c>
      <c r="C29" s="246">
        <f t="shared" si="4"/>
        <v>33.6</v>
      </c>
      <c r="D29" s="246">
        <f t="shared" si="4"/>
        <v>12.8</v>
      </c>
      <c r="E29" s="246">
        <f t="shared" si="4"/>
        <v>8.4</v>
      </c>
      <c r="F29" s="246">
        <f t="shared" si="5"/>
        <v>56.6</v>
      </c>
      <c r="G29" s="59">
        <f t="shared" si="6"/>
        <v>0.59363957597173145</v>
      </c>
      <c r="H29" s="292">
        <f t="shared" si="7"/>
        <v>0.61071428571428577</v>
      </c>
      <c r="I29" s="59"/>
    </row>
    <row r="30" spans="1:10" x14ac:dyDescent="0.25">
      <c r="A30" s="56" t="s">
        <v>155</v>
      </c>
      <c r="B30" s="245">
        <f t="shared" si="3"/>
        <v>1.6</v>
      </c>
      <c r="C30" s="245">
        <f t="shared" si="4"/>
        <v>34.200000000000003</v>
      </c>
      <c r="D30" s="245">
        <f t="shared" si="4"/>
        <v>11.8</v>
      </c>
      <c r="E30" s="245">
        <f t="shared" si="4"/>
        <v>8.4</v>
      </c>
      <c r="F30" s="245">
        <f t="shared" si="5"/>
        <v>56</v>
      </c>
      <c r="G30" s="57">
        <f t="shared" si="6"/>
        <v>0.61071428571428577</v>
      </c>
      <c r="H30" s="292">
        <f t="shared" si="7"/>
        <v>0.61071428571428577</v>
      </c>
      <c r="I30" s="57"/>
    </row>
    <row r="31" spans="1:10" x14ac:dyDescent="0.25">
      <c r="A31" s="58" t="s">
        <v>156</v>
      </c>
      <c r="B31" s="246">
        <f t="shared" si="3"/>
        <v>1.6</v>
      </c>
      <c r="C31" s="246">
        <f t="shared" si="4"/>
        <v>31.8</v>
      </c>
      <c r="D31" s="246">
        <f t="shared" si="4"/>
        <v>10.6</v>
      </c>
      <c r="E31" s="246">
        <f t="shared" si="4"/>
        <v>9.4</v>
      </c>
      <c r="F31" s="246">
        <f t="shared" si="5"/>
        <v>53.4</v>
      </c>
      <c r="G31" s="59">
        <f t="shared" si="6"/>
        <v>0.5955056179775281</v>
      </c>
      <c r="H31" s="292">
        <f t="shared" si="7"/>
        <v>0.61071428571428577</v>
      </c>
      <c r="I31" s="59">
        <f>(G31-$G$34)/$G$34</f>
        <v>-2.4903081674223074E-2</v>
      </c>
    </row>
    <row r="32" spans="1:10" x14ac:dyDescent="0.25">
      <c r="A32" s="56" t="s">
        <v>218</v>
      </c>
      <c r="B32" s="245">
        <f t="shared" si="3"/>
        <v>1.6</v>
      </c>
      <c r="C32" s="245">
        <f t="shared" si="4"/>
        <v>32.6</v>
      </c>
      <c r="D32" s="245">
        <f t="shared" si="4"/>
        <v>9.4</v>
      </c>
      <c r="E32" s="245">
        <f t="shared" si="4"/>
        <v>10</v>
      </c>
      <c r="F32" s="245">
        <f t="shared" si="5"/>
        <v>53.6</v>
      </c>
      <c r="G32" s="57">
        <f>C32/F32</f>
        <v>0.60820895522388063</v>
      </c>
      <c r="H32" s="292">
        <f t="shared" si="7"/>
        <v>0.61071428571428577</v>
      </c>
      <c r="I32" s="57">
        <f>(G32-$G$34)/$G$34</f>
        <v>-4.1022955398446626E-3</v>
      </c>
    </row>
    <row r="33" spans="1:9" x14ac:dyDescent="0.25">
      <c r="A33" s="58" t="s">
        <v>251</v>
      </c>
      <c r="B33" s="246">
        <f t="shared" si="3"/>
        <v>1.6</v>
      </c>
      <c r="C33" s="246">
        <f t="shared" si="4"/>
        <v>31.8</v>
      </c>
      <c r="D33" s="246">
        <f t="shared" si="4"/>
        <v>8.1999999999999993</v>
      </c>
      <c r="E33" s="246">
        <f t="shared" si="4"/>
        <v>7.6</v>
      </c>
      <c r="F33" s="246">
        <f t="shared" si="5"/>
        <v>49.2</v>
      </c>
      <c r="G33" s="59">
        <f>C33/F33</f>
        <v>0.64634146341463417</v>
      </c>
      <c r="H33" s="292">
        <f t="shared" si="7"/>
        <v>0.61071428571428577</v>
      </c>
      <c r="I33" s="59">
        <f>(G33-G34)/G34</f>
        <v>5.8336899158465211E-2</v>
      </c>
    </row>
    <row r="34" spans="1:9" ht="15.75" thickBot="1" x14ac:dyDescent="0.3">
      <c r="A34" s="299" t="s">
        <v>11</v>
      </c>
      <c r="B34" s="305">
        <f>B30</f>
        <v>1.6</v>
      </c>
      <c r="C34" s="305">
        <f>C30</f>
        <v>34.200000000000003</v>
      </c>
      <c r="D34" s="305">
        <f>D30</f>
        <v>11.8</v>
      </c>
      <c r="E34" s="305">
        <f>E30</f>
        <v>8.4</v>
      </c>
      <c r="F34" s="305">
        <f>F30</f>
        <v>56</v>
      </c>
      <c r="G34" s="559">
        <f t="shared" si="6"/>
        <v>0.61071428571428577</v>
      </c>
      <c r="H34" s="559"/>
      <c r="I34" s="559"/>
    </row>
    <row r="35" spans="1:9" x14ac:dyDescent="0.25">
      <c r="A35" s="10" t="s">
        <v>12</v>
      </c>
    </row>
  </sheetData>
  <mergeCells count="12">
    <mergeCell ref="G34:I34"/>
    <mergeCell ref="G18:I18"/>
    <mergeCell ref="A24:A25"/>
    <mergeCell ref="B24:E24"/>
    <mergeCell ref="F24:F25"/>
    <mergeCell ref="G24:G25"/>
    <mergeCell ref="I24:I25"/>
    <mergeCell ref="A4:A5"/>
    <mergeCell ref="B4:E4"/>
    <mergeCell ref="F4:F5"/>
    <mergeCell ref="G4:G5"/>
    <mergeCell ref="I4:I5"/>
  </mergeCells>
  <hyperlinks>
    <hyperlink ref="A21" location="Contents!A1" display="Hom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topLeftCell="D10" workbookViewId="0">
      <selection activeCell="M22" sqref="M22"/>
    </sheetView>
  </sheetViews>
  <sheetFormatPr defaultRowHeight="15" x14ac:dyDescent="0.25"/>
  <cols>
    <col min="1" max="1" width="22.42578125" customWidth="1"/>
    <col min="2" max="4" width="18.28515625" customWidth="1"/>
    <col min="6" max="6" width="13.28515625" customWidth="1"/>
    <col min="7" max="7" width="25.7109375" customWidth="1"/>
  </cols>
  <sheetData>
    <row r="1" spans="1:8" x14ac:dyDescent="0.25">
      <c r="A1" s="11" t="s">
        <v>258</v>
      </c>
    </row>
    <row r="2" spans="1:8" ht="15.75" thickBot="1" x14ac:dyDescent="0.3"/>
    <row r="3" spans="1:8" x14ac:dyDescent="0.25">
      <c r="A3" s="553" t="s">
        <v>9</v>
      </c>
      <c r="B3" s="553" t="s">
        <v>26</v>
      </c>
      <c r="C3" s="553"/>
      <c r="D3" s="553"/>
      <c r="E3" s="555" t="s">
        <v>16</v>
      </c>
      <c r="F3" s="555" t="s">
        <v>27</v>
      </c>
      <c r="G3" s="555" t="s">
        <v>173</v>
      </c>
    </row>
    <row r="4" spans="1:8" x14ac:dyDescent="0.25">
      <c r="A4" s="562"/>
      <c r="B4" s="563" t="s">
        <v>28</v>
      </c>
      <c r="C4" s="563" t="s">
        <v>29</v>
      </c>
      <c r="D4" s="20" t="s">
        <v>30</v>
      </c>
      <c r="E4" s="561"/>
      <c r="F4" s="561"/>
      <c r="G4" s="561" t="s">
        <v>174</v>
      </c>
    </row>
    <row r="5" spans="1:8" ht="15.75" thickBot="1" x14ac:dyDescent="0.3">
      <c r="A5" s="554"/>
      <c r="B5" s="564"/>
      <c r="C5" s="564"/>
      <c r="D5" s="12" t="s">
        <v>31</v>
      </c>
      <c r="E5" s="556"/>
      <c r="F5" s="556"/>
      <c r="G5" s="556"/>
    </row>
    <row r="6" spans="1:8" x14ac:dyDescent="0.25">
      <c r="A6" s="15">
        <v>2008</v>
      </c>
      <c r="B6" s="15">
        <v>16</v>
      </c>
      <c r="C6" s="15">
        <v>27</v>
      </c>
      <c r="D6" s="15">
        <v>3</v>
      </c>
      <c r="E6" s="15">
        <v>46</v>
      </c>
      <c r="F6" s="3">
        <v>0.58695652173913049</v>
      </c>
      <c r="G6" s="61"/>
      <c r="H6" s="66">
        <f>$F$18</f>
        <v>0.80701754385964908</v>
      </c>
    </row>
    <row r="7" spans="1:8" x14ac:dyDescent="0.25">
      <c r="A7" s="5">
        <v>2009</v>
      </c>
      <c r="B7" s="5">
        <v>7</v>
      </c>
      <c r="C7" s="5">
        <v>48</v>
      </c>
      <c r="D7" s="5">
        <v>1</v>
      </c>
      <c r="E7" s="5">
        <v>56</v>
      </c>
      <c r="F7" s="6">
        <v>0.8571428571428571</v>
      </c>
      <c r="G7" s="60"/>
      <c r="H7" s="66">
        <f t="shared" ref="H7:H17" si="0">$F$18</f>
        <v>0.80701754385964908</v>
      </c>
    </row>
    <row r="8" spans="1:8" x14ac:dyDescent="0.25">
      <c r="A8" s="15">
        <v>2010</v>
      </c>
      <c r="B8" s="15">
        <v>8</v>
      </c>
      <c r="C8" s="15">
        <v>32</v>
      </c>
      <c r="D8" s="15">
        <v>1</v>
      </c>
      <c r="E8" s="15">
        <v>41</v>
      </c>
      <c r="F8" s="3">
        <v>0.78048780487804881</v>
      </c>
      <c r="G8" s="61"/>
      <c r="H8" s="66">
        <f t="shared" si="0"/>
        <v>0.80701754385964908</v>
      </c>
    </row>
    <row r="9" spans="1:8" x14ac:dyDescent="0.25">
      <c r="A9" s="5">
        <v>2011</v>
      </c>
      <c r="B9" s="5">
        <v>10</v>
      </c>
      <c r="C9" s="5">
        <v>27</v>
      </c>
      <c r="D9" s="5">
        <v>1</v>
      </c>
      <c r="E9" s="5">
        <v>38</v>
      </c>
      <c r="F9" s="6">
        <v>0.71052631578947367</v>
      </c>
      <c r="G9" s="60"/>
      <c r="H9" s="66">
        <f t="shared" si="0"/>
        <v>0.80701754385964908</v>
      </c>
    </row>
    <row r="10" spans="1:8" x14ac:dyDescent="0.25">
      <c r="A10" s="15">
        <v>2012</v>
      </c>
      <c r="B10" s="15">
        <v>9</v>
      </c>
      <c r="C10" s="15">
        <v>24</v>
      </c>
      <c r="D10" s="15">
        <v>1</v>
      </c>
      <c r="E10" s="15">
        <v>34</v>
      </c>
      <c r="F10" s="3">
        <v>0.70588235294117652</v>
      </c>
      <c r="G10" s="61"/>
      <c r="H10" s="66">
        <f t="shared" si="0"/>
        <v>0.80701754385964908</v>
      </c>
    </row>
    <row r="11" spans="1:8" x14ac:dyDescent="0.25">
      <c r="A11" s="5">
        <v>2013</v>
      </c>
      <c r="B11" s="5">
        <v>3</v>
      </c>
      <c r="C11" s="5">
        <v>21</v>
      </c>
      <c r="D11" s="5">
        <v>1</v>
      </c>
      <c r="E11" s="5">
        <v>25</v>
      </c>
      <c r="F11" s="6">
        <v>0.84</v>
      </c>
      <c r="G11" s="60"/>
      <c r="H11" s="66">
        <f t="shared" si="0"/>
        <v>0.80701754385964908</v>
      </c>
    </row>
    <row r="12" spans="1:8" x14ac:dyDescent="0.25">
      <c r="A12" s="15">
        <v>2014</v>
      </c>
      <c r="B12" s="15">
        <v>5</v>
      </c>
      <c r="C12" s="15">
        <v>28</v>
      </c>
      <c r="D12" s="15">
        <v>0</v>
      </c>
      <c r="E12" s="15">
        <v>33</v>
      </c>
      <c r="F12" s="3">
        <v>0.84848484848484851</v>
      </c>
      <c r="G12" s="61"/>
      <c r="H12" s="66">
        <f t="shared" si="0"/>
        <v>0.80701754385964908</v>
      </c>
    </row>
    <row r="13" spans="1:8" x14ac:dyDescent="0.25">
      <c r="A13" s="5">
        <v>2015</v>
      </c>
      <c r="B13" s="5">
        <v>3</v>
      </c>
      <c r="C13" s="5">
        <v>32</v>
      </c>
      <c r="D13" s="5">
        <v>3</v>
      </c>
      <c r="E13" s="5">
        <v>38</v>
      </c>
      <c r="F13" s="6">
        <v>0.84210526315789469</v>
      </c>
      <c r="G13" s="60"/>
      <c r="H13" s="66">
        <f t="shared" si="0"/>
        <v>0.80701754385964908</v>
      </c>
    </row>
    <row r="14" spans="1:8" x14ac:dyDescent="0.25">
      <c r="A14" s="15">
        <v>2016</v>
      </c>
      <c r="B14" s="15">
        <v>8</v>
      </c>
      <c r="C14" s="15">
        <v>33</v>
      </c>
      <c r="D14" s="15">
        <v>0</v>
      </c>
      <c r="E14" s="15">
        <v>41</v>
      </c>
      <c r="F14" s="3">
        <v>0.80487804878048785</v>
      </c>
      <c r="G14" s="61"/>
      <c r="H14" s="66">
        <f t="shared" si="0"/>
        <v>0.80701754385964908</v>
      </c>
    </row>
    <row r="15" spans="1:8" x14ac:dyDescent="0.25">
      <c r="A15" s="5">
        <v>2017</v>
      </c>
      <c r="B15" s="5">
        <v>6</v>
      </c>
      <c r="C15" s="5">
        <v>15</v>
      </c>
      <c r="D15" s="5">
        <v>1</v>
      </c>
      <c r="E15" s="5">
        <v>22</v>
      </c>
      <c r="F15" s="91">
        <v>0.68181818181818177</v>
      </c>
      <c r="G15" s="91">
        <v>-0.15513833992094864</v>
      </c>
      <c r="H15" s="66">
        <f t="shared" si="0"/>
        <v>0.80701754385964908</v>
      </c>
    </row>
    <row r="16" spans="1:8" x14ac:dyDescent="0.25">
      <c r="A16" s="176">
        <v>2018</v>
      </c>
      <c r="B16" s="176">
        <v>2</v>
      </c>
      <c r="C16" s="176">
        <v>27</v>
      </c>
      <c r="D16" s="176">
        <v>0</v>
      </c>
      <c r="E16" s="176">
        <v>29</v>
      </c>
      <c r="F16" s="61">
        <v>0.93103448275862066</v>
      </c>
      <c r="G16" s="61">
        <v>0.15367316341829088</v>
      </c>
      <c r="H16" s="66">
        <f t="shared" si="0"/>
        <v>0.80701754385964908</v>
      </c>
    </row>
    <row r="17" spans="1:8" ht="15.75" thickBot="1" x14ac:dyDescent="0.3">
      <c r="A17" s="195">
        <v>2019</v>
      </c>
      <c r="B17" s="195">
        <v>7</v>
      </c>
      <c r="C17" s="195">
        <v>22</v>
      </c>
      <c r="D17" s="195">
        <v>0</v>
      </c>
      <c r="E17" s="195">
        <v>29</v>
      </c>
      <c r="F17" s="91">
        <v>0.75862068965517238</v>
      </c>
      <c r="G17" s="91">
        <v>-5.9970014992503741E-2</v>
      </c>
      <c r="H17" s="66">
        <f t="shared" si="0"/>
        <v>0.80701754385964908</v>
      </c>
    </row>
    <row r="18" spans="1:8" ht="15.75" thickBot="1" x14ac:dyDescent="0.3">
      <c r="A18" s="289" t="s">
        <v>11</v>
      </c>
      <c r="B18" s="290">
        <v>5.6</v>
      </c>
      <c r="C18" s="290">
        <v>27.6</v>
      </c>
      <c r="D18" s="290">
        <v>1</v>
      </c>
      <c r="E18" s="290">
        <v>34.200000000000003</v>
      </c>
      <c r="F18" s="293">
        <v>0.80701754385964908</v>
      </c>
      <c r="G18" s="294"/>
    </row>
    <row r="19" spans="1:8" x14ac:dyDescent="0.25">
      <c r="A19" s="8" t="s">
        <v>12</v>
      </c>
    </row>
    <row r="21" spans="1:8" x14ac:dyDescent="0.25">
      <c r="A21" s="9" t="s">
        <v>88</v>
      </c>
    </row>
    <row r="23" spans="1:8" ht="15.75" thickBot="1" x14ac:dyDescent="0.3">
      <c r="A23" s="11" t="s">
        <v>259</v>
      </c>
    </row>
    <row r="24" spans="1:8" x14ac:dyDescent="0.25">
      <c r="A24" s="553" t="s">
        <v>9</v>
      </c>
      <c r="B24" s="553" t="s">
        <v>26</v>
      </c>
      <c r="C24" s="553"/>
      <c r="D24" s="553"/>
      <c r="E24" s="555" t="s">
        <v>16</v>
      </c>
      <c r="F24" s="555" t="s">
        <v>27</v>
      </c>
      <c r="G24" s="555" t="s">
        <v>173</v>
      </c>
    </row>
    <row r="25" spans="1:8" x14ac:dyDescent="0.25">
      <c r="A25" s="562"/>
      <c r="B25" s="563" t="s">
        <v>28</v>
      </c>
      <c r="C25" s="563" t="s">
        <v>29</v>
      </c>
      <c r="D25" s="52" t="s">
        <v>30</v>
      </c>
      <c r="E25" s="561"/>
      <c r="F25" s="561"/>
      <c r="G25" s="561" t="s">
        <v>174</v>
      </c>
    </row>
    <row r="26" spans="1:8" ht="15.75" thickBot="1" x14ac:dyDescent="0.3">
      <c r="A26" s="554"/>
      <c r="B26" s="564"/>
      <c r="C26" s="564"/>
      <c r="D26" s="53" t="s">
        <v>31</v>
      </c>
      <c r="E26" s="556"/>
      <c r="F26" s="556"/>
      <c r="G26" s="556"/>
    </row>
    <row r="27" spans="1:8" x14ac:dyDescent="0.25">
      <c r="A27" s="15" t="s">
        <v>160</v>
      </c>
      <c r="B27" s="258">
        <f t="shared" ref="B27:B34" si="1">AVERAGE(B6:B10)</f>
        <v>10</v>
      </c>
      <c r="C27" s="258">
        <f>AVERAGE(C6:C10)</f>
        <v>31.6</v>
      </c>
      <c r="D27" s="258">
        <f>AVERAGE(D6:D10)</f>
        <v>1.4</v>
      </c>
      <c r="E27" s="258">
        <f>AVERAGE(E6:E10)</f>
        <v>43</v>
      </c>
      <c r="F27" s="3">
        <f t="shared" ref="F27:F34" si="2">C27/E27</f>
        <v>0.73488372093023258</v>
      </c>
      <c r="G27" s="61"/>
      <c r="H27" s="66">
        <f>$F$35</f>
        <v>0.80701754385964908</v>
      </c>
    </row>
    <row r="28" spans="1:8" x14ac:dyDescent="0.25">
      <c r="A28" s="5" t="s">
        <v>161</v>
      </c>
      <c r="B28" s="256">
        <f t="shared" si="1"/>
        <v>7.4</v>
      </c>
      <c r="C28" s="256">
        <f t="shared" ref="C28:E34" si="3">AVERAGE(C7:C11)</f>
        <v>30.4</v>
      </c>
      <c r="D28" s="256">
        <f t="shared" si="3"/>
        <v>1</v>
      </c>
      <c r="E28" s="256">
        <f t="shared" si="3"/>
        <v>38.799999999999997</v>
      </c>
      <c r="F28" s="6">
        <f t="shared" si="2"/>
        <v>0.78350515463917525</v>
      </c>
      <c r="G28" s="60"/>
      <c r="H28" s="66">
        <f t="shared" ref="H28:H34" si="4">$F$35</f>
        <v>0.80701754385964908</v>
      </c>
    </row>
    <row r="29" spans="1:8" x14ac:dyDescent="0.25">
      <c r="A29" s="15" t="s">
        <v>162</v>
      </c>
      <c r="B29" s="258">
        <f t="shared" si="1"/>
        <v>7</v>
      </c>
      <c r="C29" s="258">
        <f t="shared" si="3"/>
        <v>26.4</v>
      </c>
      <c r="D29" s="258">
        <f t="shared" si="3"/>
        <v>0.8</v>
      </c>
      <c r="E29" s="258">
        <f t="shared" si="3"/>
        <v>34.200000000000003</v>
      </c>
      <c r="F29" s="3">
        <f t="shared" si="2"/>
        <v>0.77192982456140335</v>
      </c>
      <c r="G29" s="61"/>
      <c r="H29" s="66">
        <f t="shared" si="4"/>
        <v>0.80701754385964908</v>
      </c>
    </row>
    <row r="30" spans="1:8" x14ac:dyDescent="0.25">
      <c r="A30" s="5" t="s">
        <v>163</v>
      </c>
      <c r="B30" s="256">
        <f t="shared" si="1"/>
        <v>6</v>
      </c>
      <c r="C30" s="256">
        <f t="shared" si="3"/>
        <v>26.4</v>
      </c>
      <c r="D30" s="256">
        <f t="shared" si="3"/>
        <v>1.2</v>
      </c>
      <c r="E30" s="256">
        <f t="shared" si="3"/>
        <v>33.6</v>
      </c>
      <c r="F30" s="6">
        <f t="shared" si="2"/>
        <v>0.78571428571428559</v>
      </c>
      <c r="G30" s="60"/>
      <c r="H30" s="66">
        <f t="shared" si="4"/>
        <v>0.80701754385964908</v>
      </c>
    </row>
    <row r="31" spans="1:8" x14ac:dyDescent="0.25">
      <c r="A31" s="15" t="s">
        <v>155</v>
      </c>
      <c r="B31" s="258">
        <f t="shared" si="1"/>
        <v>5.6</v>
      </c>
      <c r="C31" s="258">
        <f t="shared" si="3"/>
        <v>27.6</v>
      </c>
      <c r="D31" s="258">
        <f t="shared" si="3"/>
        <v>1</v>
      </c>
      <c r="E31" s="258">
        <f t="shared" si="3"/>
        <v>34.200000000000003</v>
      </c>
      <c r="F31" s="3">
        <f t="shared" si="2"/>
        <v>0.80701754385964908</v>
      </c>
      <c r="G31" s="61"/>
      <c r="H31" s="66">
        <f t="shared" si="4"/>
        <v>0.80701754385964908</v>
      </c>
    </row>
    <row r="32" spans="1:8" x14ac:dyDescent="0.25">
      <c r="A32" s="5" t="s">
        <v>156</v>
      </c>
      <c r="B32" s="256">
        <f t="shared" si="1"/>
        <v>5</v>
      </c>
      <c r="C32" s="256">
        <f t="shared" si="3"/>
        <v>25.8</v>
      </c>
      <c r="D32" s="256">
        <f t="shared" si="3"/>
        <v>1</v>
      </c>
      <c r="E32" s="256">
        <f t="shared" si="3"/>
        <v>31.8</v>
      </c>
      <c r="F32" s="178">
        <f t="shared" si="2"/>
        <v>0.81132075471698117</v>
      </c>
      <c r="G32" s="91">
        <f>(F32-$F$35)/$F$35</f>
        <v>5.3322395406071631E-3</v>
      </c>
      <c r="H32" s="66">
        <f t="shared" si="4"/>
        <v>0.80701754385964908</v>
      </c>
    </row>
    <row r="33" spans="1:8" x14ac:dyDescent="0.25">
      <c r="A33" s="176" t="s">
        <v>218</v>
      </c>
      <c r="B33" s="258">
        <f t="shared" si="1"/>
        <v>4.8</v>
      </c>
      <c r="C33" s="258">
        <f t="shared" si="3"/>
        <v>27</v>
      </c>
      <c r="D33" s="258">
        <f t="shared" si="3"/>
        <v>0.8</v>
      </c>
      <c r="E33" s="258">
        <f t="shared" si="3"/>
        <v>32.6</v>
      </c>
      <c r="F33" s="3">
        <f t="shared" si="2"/>
        <v>0.82822085889570551</v>
      </c>
      <c r="G33" s="61">
        <f>(F33-$F$35)/$F$35</f>
        <v>2.6273672979461236E-2</v>
      </c>
      <c r="H33" s="66">
        <f t="shared" si="4"/>
        <v>0.80701754385964908</v>
      </c>
    </row>
    <row r="34" spans="1:8" ht="15.75" thickBot="1" x14ac:dyDescent="0.3">
      <c r="A34" s="195" t="s">
        <v>251</v>
      </c>
      <c r="B34" s="256">
        <f t="shared" si="1"/>
        <v>5.2</v>
      </c>
      <c r="C34" s="256">
        <f t="shared" si="3"/>
        <v>25.8</v>
      </c>
      <c r="D34" s="256">
        <f t="shared" si="3"/>
        <v>0.8</v>
      </c>
      <c r="E34" s="256">
        <f t="shared" si="3"/>
        <v>31.8</v>
      </c>
      <c r="F34" s="178">
        <f t="shared" si="2"/>
        <v>0.81132075471698117</v>
      </c>
      <c r="G34" s="91">
        <f>(F34-$F$35)/$F$35</f>
        <v>5.3322395406071631E-3</v>
      </c>
      <c r="H34" s="66">
        <f t="shared" si="4"/>
        <v>0.80701754385964908</v>
      </c>
    </row>
    <row r="35" spans="1:8" ht="15.75" thickBot="1" x14ac:dyDescent="0.3">
      <c r="A35" s="289" t="s">
        <v>11</v>
      </c>
      <c r="B35" s="290">
        <f>B31</f>
        <v>5.6</v>
      </c>
      <c r="C35" s="290">
        <f>C31</f>
        <v>27.6</v>
      </c>
      <c r="D35" s="290">
        <f>D31</f>
        <v>1</v>
      </c>
      <c r="E35" s="290">
        <f>E31</f>
        <v>34.200000000000003</v>
      </c>
      <c r="F35" s="293">
        <f>F31</f>
        <v>0.80701754385964908</v>
      </c>
      <c r="G35" s="294"/>
    </row>
    <row r="36" spans="1:8" x14ac:dyDescent="0.25">
      <c r="A36" s="10" t="s">
        <v>12</v>
      </c>
    </row>
  </sheetData>
  <mergeCells count="14">
    <mergeCell ref="G3:G5"/>
    <mergeCell ref="A24:A26"/>
    <mergeCell ref="B24:D24"/>
    <mergeCell ref="E24:E26"/>
    <mergeCell ref="F24:F26"/>
    <mergeCell ref="G24:G26"/>
    <mergeCell ref="B25:B26"/>
    <mergeCell ref="C25:C26"/>
    <mergeCell ref="A3:A5"/>
    <mergeCell ref="B3:D3"/>
    <mergeCell ref="E3:E5"/>
    <mergeCell ref="F3:F5"/>
    <mergeCell ref="B4:B5"/>
    <mergeCell ref="C4:C5"/>
  </mergeCells>
  <hyperlinks>
    <hyperlink ref="A21" location="Contents!A1" display="Hom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B10" workbookViewId="0">
      <selection activeCell="P10" sqref="P10"/>
    </sheetView>
  </sheetViews>
  <sheetFormatPr defaultRowHeight="15" x14ac:dyDescent="0.25"/>
  <cols>
    <col min="1" max="1" width="29.7109375" customWidth="1"/>
    <col min="2" max="4" width="14.140625" customWidth="1"/>
    <col min="5" max="6" width="14.7109375" customWidth="1"/>
  </cols>
  <sheetData>
    <row r="1" spans="1:8" x14ac:dyDescent="0.25">
      <c r="A1" s="11" t="s">
        <v>260</v>
      </c>
    </row>
    <row r="2" spans="1:8" ht="15.75" thickBot="1" x14ac:dyDescent="0.3">
      <c r="F2" s="67"/>
    </row>
    <row r="3" spans="1:8" ht="30.75" customHeight="1" x14ac:dyDescent="0.25">
      <c r="A3" s="553" t="s">
        <v>9</v>
      </c>
      <c r="B3" s="555" t="s">
        <v>33</v>
      </c>
      <c r="C3" s="555"/>
      <c r="D3" s="555"/>
      <c r="E3" s="555" t="s">
        <v>241</v>
      </c>
      <c r="F3" s="31" t="s">
        <v>173</v>
      </c>
    </row>
    <row r="4" spans="1:8" ht="65.25" customHeight="1" thickBot="1" x14ac:dyDescent="0.3">
      <c r="A4" s="565"/>
      <c r="B4" s="12" t="s">
        <v>224</v>
      </c>
      <c r="C4" s="12" t="s">
        <v>34</v>
      </c>
      <c r="D4" s="12" t="s">
        <v>16</v>
      </c>
      <c r="E4" s="566"/>
      <c r="F4" s="68" t="s">
        <v>174</v>
      </c>
    </row>
    <row r="5" spans="1:8" x14ac:dyDescent="0.25">
      <c r="A5" s="191">
        <v>2008</v>
      </c>
      <c r="B5" s="191">
        <v>46</v>
      </c>
      <c r="C5" s="191">
        <v>19</v>
      </c>
      <c r="D5" s="191">
        <v>65</v>
      </c>
      <c r="E5" s="61">
        <f>B5/D5</f>
        <v>0.70769230769230773</v>
      </c>
      <c r="F5" s="61"/>
      <c r="G5" s="66">
        <f>$E$17</f>
        <v>0.74025974025974028</v>
      </c>
    </row>
    <row r="6" spans="1:8" x14ac:dyDescent="0.25">
      <c r="A6" s="195">
        <v>2009</v>
      </c>
      <c r="B6" s="195">
        <v>56</v>
      </c>
      <c r="C6" s="195">
        <v>16</v>
      </c>
      <c r="D6" s="195">
        <v>72</v>
      </c>
      <c r="E6" s="60">
        <f t="shared" ref="E6:E16" si="0">B6/D6</f>
        <v>0.77777777777777779</v>
      </c>
      <c r="F6" s="60"/>
      <c r="G6" s="66">
        <f t="shared" ref="G6:G16" si="1">$E$17</f>
        <v>0.74025974025974028</v>
      </c>
    </row>
    <row r="7" spans="1:8" x14ac:dyDescent="0.25">
      <c r="A7" s="191">
        <v>2010</v>
      </c>
      <c r="B7" s="191">
        <v>41</v>
      </c>
      <c r="C7" s="191">
        <v>18</v>
      </c>
      <c r="D7" s="191">
        <v>59</v>
      </c>
      <c r="E7" s="61">
        <f t="shared" si="0"/>
        <v>0.69491525423728817</v>
      </c>
      <c r="F7" s="61"/>
      <c r="G7" s="66">
        <f t="shared" si="1"/>
        <v>0.74025974025974028</v>
      </c>
    </row>
    <row r="8" spans="1:8" x14ac:dyDescent="0.25">
      <c r="A8" s="195">
        <v>2011</v>
      </c>
      <c r="B8" s="195">
        <v>38</v>
      </c>
      <c r="C8" s="195">
        <v>13</v>
      </c>
      <c r="D8" s="195">
        <v>51</v>
      </c>
      <c r="E8" s="60">
        <f t="shared" si="0"/>
        <v>0.74509803921568629</v>
      </c>
      <c r="F8" s="60"/>
      <c r="G8" s="66">
        <f t="shared" si="1"/>
        <v>0.74025974025974028</v>
      </c>
    </row>
    <row r="9" spans="1:8" x14ac:dyDescent="0.25">
      <c r="A9" s="191">
        <v>2012</v>
      </c>
      <c r="B9" s="191">
        <v>34</v>
      </c>
      <c r="C9" s="191">
        <v>17</v>
      </c>
      <c r="D9" s="191">
        <v>51</v>
      </c>
      <c r="E9" s="61">
        <f t="shared" si="0"/>
        <v>0.66666666666666663</v>
      </c>
      <c r="F9" s="61"/>
      <c r="G9" s="66">
        <f t="shared" si="1"/>
        <v>0.74025974025974028</v>
      </c>
    </row>
    <row r="10" spans="1:8" x14ac:dyDescent="0.25">
      <c r="A10" s="195">
        <v>2013</v>
      </c>
      <c r="B10" s="195">
        <v>25</v>
      </c>
      <c r="C10" s="195">
        <v>12</v>
      </c>
      <c r="D10" s="195">
        <v>37</v>
      </c>
      <c r="E10" s="60">
        <f t="shared" si="0"/>
        <v>0.67567567567567566</v>
      </c>
      <c r="F10" s="60"/>
      <c r="G10" s="66">
        <f t="shared" si="1"/>
        <v>0.74025974025974028</v>
      </c>
    </row>
    <row r="11" spans="1:8" x14ac:dyDescent="0.25">
      <c r="A11" s="191">
        <v>2014</v>
      </c>
      <c r="B11" s="191">
        <v>33</v>
      </c>
      <c r="C11" s="191">
        <v>9</v>
      </c>
      <c r="D11" s="191">
        <v>42</v>
      </c>
      <c r="E11" s="61">
        <f t="shared" si="0"/>
        <v>0.7857142857142857</v>
      </c>
      <c r="F11" s="61"/>
      <c r="G11" s="66">
        <f t="shared" si="1"/>
        <v>0.74025974025974028</v>
      </c>
    </row>
    <row r="12" spans="1:8" x14ac:dyDescent="0.25">
      <c r="A12" s="195">
        <v>2015</v>
      </c>
      <c r="B12" s="195">
        <v>38</v>
      </c>
      <c r="C12" s="195">
        <v>9</v>
      </c>
      <c r="D12" s="195">
        <v>47</v>
      </c>
      <c r="E12" s="60">
        <f t="shared" si="0"/>
        <v>0.80851063829787229</v>
      </c>
      <c r="F12" s="60"/>
      <c r="G12" s="66">
        <f t="shared" si="1"/>
        <v>0.74025974025974028</v>
      </c>
    </row>
    <row r="13" spans="1:8" x14ac:dyDescent="0.25">
      <c r="A13" s="191">
        <v>2016</v>
      </c>
      <c r="B13" s="191">
        <v>41</v>
      </c>
      <c r="C13" s="191">
        <v>13</v>
      </c>
      <c r="D13" s="191">
        <v>54</v>
      </c>
      <c r="E13" s="61">
        <f t="shared" si="0"/>
        <v>0.7592592592592593</v>
      </c>
      <c r="F13" s="61"/>
      <c r="G13" s="66">
        <f t="shared" si="1"/>
        <v>0.74025974025974028</v>
      </c>
    </row>
    <row r="14" spans="1:8" x14ac:dyDescent="0.25">
      <c r="A14" s="195">
        <v>2017</v>
      </c>
      <c r="B14" s="195">
        <v>22</v>
      </c>
      <c r="C14" s="195">
        <f>D14-B14</f>
        <v>7</v>
      </c>
      <c r="D14" s="195">
        <v>29</v>
      </c>
      <c r="E14" s="60">
        <f t="shared" si="0"/>
        <v>0.75862068965517238</v>
      </c>
      <c r="F14" s="60">
        <f>(E14-E17)/E17</f>
        <v>2.4803387779794229E-2</v>
      </c>
      <c r="G14" s="66">
        <f t="shared" si="1"/>
        <v>0.74025974025974028</v>
      </c>
      <c r="H14" s="238"/>
    </row>
    <row r="15" spans="1:8" x14ac:dyDescent="0.25">
      <c r="A15" s="191">
        <v>2018</v>
      </c>
      <c r="B15" s="191">
        <v>29</v>
      </c>
      <c r="C15" s="191">
        <f>D15-B15</f>
        <v>13</v>
      </c>
      <c r="D15" s="191">
        <v>42</v>
      </c>
      <c r="E15" s="61">
        <f t="shared" si="0"/>
        <v>0.69047619047619047</v>
      </c>
      <c r="F15" s="61">
        <f>(E15-E17)/E17</f>
        <v>-6.7251461988304145E-2</v>
      </c>
      <c r="G15" s="66">
        <f t="shared" si="1"/>
        <v>0.74025974025974028</v>
      </c>
    </row>
    <row r="16" spans="1:8" x14ac:dyDescent="0.25">
      <c r="A16" s="195">
        <v>2019</v>
      </c>
      <c r="B16" s="195">
        <v>29</v>
      </c>
      <c r="C16" s="195">
        <v>10</v>
      </c>
      <c r="D16" s="195">
        <v>39</v>
      </c>
      <c r="E16" s="60">
        <f t="shared" si="0"/>
        <v>0.74358974358974361</v>
      </c>
      <c r="F16" s="60">
        <f>(E16-E17)/E17</f>
        <v>4.4984255510571274E-3</v>
      </c>
      <c r="G16" s="66">
        <f t="shared" si="1"/>
        <v>0.74025974025974028</v>
      </c>
    </row>
    <row r="17" spans="1:7" x14ac:dyDescent="0.25">
      <c r="A17" s="295" t="s">
        <v>11</v>
      </c>
      <c r="B17" s="296">
        <f>AVERAGE(B9:B13)</f>
        <v>34.200000000000003</v>
      </c>
      <c r="C17" s="296">
        <f>AVERAGE(C9:C13)</f>
        <v>12</v>
      </c>
      <c r="D17" s="296">
        <f>AVERAGE(D9:D13)</f>
        <v>46.2</v>
      </c>
      <c r="E17" s="297">
        <f>B17/D17</f>
        <v>0.74025974025974028</v>
      </c>
      <c r="F17" s="298"/>
    </row>
    <row r="18" spans="1:7" x14ac:dyDescent="0.25">
      <c r="A18" s="8" t="s">
        <v>12</v>
      </c>
    </row>
    <row r="20" spans="1:7" x14ac:dyDescent="0.25">
      <c r="A20" s="9" t="s">
        <v>88</v>
      </c>
    </row>
    <row r="22" spans="1:7" ht="15.75" thickBot="1" x14ac:dyDescent="0.3">
      <c r="A22" s="11" t="s">
        <v>261</v>
      </c>
    </row>
    <row r="23" spans="1:7" ht="34.5" customHeight="1" x14ac:dyDescent="0.25">
      <c r="A23" s="553" t="s">
        <v>9</v>
      </c>
      <c r="B23" s="555" t="s">
        <v>33</v>
      </c>
      <c r="C23" s="555"/>
      <c r="D23" s="555"/>
      <c r="E23" s="555" t="s">
        <v>241</v>
      </c>
      <c r="F23" s="31" t="s">
        <v>173</v>
      </c>
    </row>
    <row r="24" spans="1:7" ht="60" customHeight="1" thickBot="1" x14ac:dyDescent="0.3">
      <c r="A24" s="565"/>
      <c r="B24" s="53" t="s">
        <v>5</v>
      </c>
      <c r="C24" s="53" t="s">
        <v>34</v>
      </c>
      <c r="D24" s="53" t="s">
        <v>16</v>
      </c>
      <c r="E24" s="566"/>
      <c r="F24" s="68" t="s">
        <v>174</v>
      </c>
    </row>
    <row r="25" spans="1:7" x14ac:dyDescent="0.25">
      <c r="A25" s="15" t="s">
        <v>160</v>
      </c>
      <c r="B25" s="258">
        <f t="shared" ref="B25:B32" si="2">AVERAGE(B5:B9)</f>
        <v>43</v>
      </c>
      <c r="C25" s="258">
        <f>AVERAGE(C5:C9)</f>
        <v>16.600000000000001</v>
      </c>
      <c r="D25" s="258">
        <f>AVERAGE(D5:D9)</f>
        <v>59.6</v>
      </c>
      <c r="E25" s="3">
        <f t="shared" ref="E25:E33" si="3">B25/D25</f>
        <v>0.72147651006711411</v>
      </c>
      <c r="F25" s="61"/>
      <c r="G25" s="66">
        <f>$E$33</f>
        <v>0.74025974025974028</v>
      </c>
    </row>
    <row r="26" spans="1:7" x14ac:dyDescent="0.25">
      <c r="A26" s="5" t="s">
        <v>161</v>
      </c>
      <c r="B26" s="256">
        <f t="shared" si="2"/>
        <v>38.799999999999997</v>
      </c>
      <c r="C26" s="256">
        <f t="shared" ref="C26:D32" si="4">AVERAGE(C6:C10)</f>
        <v>15.2</v>
      </c>
      <c r="D26" s="256">
        <f t="shared" si="4"/>
        <v>54</v>
      </c>
      <c r="E26" s="6">
        <f t="shared" si="3"/>
        <v>0.71851851851851845</v>
      </c>
      <c r="F26" s="60"/>
      <c r="G26" s="66">
        <f t="shared" ref="G26:G32" si="5">$E$33</f>
        <v>0.74025974025974028</v>
      </c>
    </row>
    <row r="27" spans="1:7" x14ac:dyDescent="0.25">
      <c r="A27" s="15" t="s">
        <v>162</v>
      </c>
      <c r="B27" s="258">
        <f t="shared" si="2"/>
        <v>34.200000000000003</v>
      </c>
      <c r="C27" s="258">
        <f t="shared" si="4"/>
        <v>13.8</v>
      </c>
      <c r="D27" s="258">
        <f t="shared" si="4"/>
        <v>48</v>
      </c>
      <c r="E27" s="3">
        <f t="shared" si="3"/>
        <v>0.71250000000000002</v>
      </c>
      <c r="F27" s="61"/>
      <c r="G27" s="66">
        <f t="shared" si="5"/>
        <v>0.74025974025974028</v>
      </c>
    </row>
    <row r="28" spans="1:7" x14ac:dyDescent="0.25">
      <c r="A28" s="5" t="s">
        <v>163</v>
      </c>
      <c r="B28" s="256">
        <f t="shared" si="2"/>
        <v>33.6</v>
      </c>
      <c r="C28" s="256">
        <f t="shared" si="4"/>
        <v>12</v>
      </c>
      <c r="D28" s="256">
        <f t="shared" si="4"/>
        <v>45.6</v>
      </c>
      <c r="E28" s="6">
        <f t="shared" si="3"/>
        <v>0.73684210526315785</v>
      </c>
      <c r="F28" s="60"/>
      <c r="G28" s="66">
        <f t="shared" si="5"/>
        <v>0.74025974025974028</v>
      </c>
    </row>
    <row r="29" spans="1:7" x14ac:dyDescent="0.25">
      <c r="A29" s="15" t="s">
        <v>155</v>
      </c>
      <c r="B29" s="258">
        <f t="shared" si="2"/>
        <v>34.200000000000003</v>
      </c>
      <c r="C29" s="258">
        <f t="shared" si="4"/>
        <v>12</v>
      </c>
      <c r="D29" s="258">
        <f t="shared" si="4"/>
        <v>46.2</v>
      </c>
      <c r="E29" s="3">
        <f t="shared" si="3"/>
        <v>0.74025974025974028</v>
      </c>
      <c r="F29" s="61"/>
      <c r="G29" s="66">
        <f t="shared" si="5"/>
        <v>0.74025974025974028</v>
      </c>
    </row>
    <row r="30" spans="1:7" x14ac:dyDescent="0.25">
      <c r="A30" s="177" t="s">
        <v>156</v>
      </c>
      <c r="B30" s="74">
        <f t="shared" si="2"/>
        <v>31.8</v>
      </c>
      <c r="C30" s="74">
        <f t="shared" si="4"/>
        <v>10</v>
      </c>
      <c r="D30" s="74">
        <f t="shared" si="4"/>
        <v>41.8</v>
      </c>
      <c r="E30" s="178">
        <f t="shared" si="3"/>
        <v>0.76076555023923453</v>
      </c>
      <c r="F30" s="91">
        <f>(E30-$E$33)/$E$33</f>
        <v>2.7700831024930827E-2</v>
      </c>
      <c r="G30" s="66">
        <f t="shared" si="5"/>
        <v>0.74025974025974028</v>
      </c>
    </row>
    <row r="31" spans="1:7" x14ac:dyDescent="0.25">
      <c r="A31" s="176" t="s">
        <v>218</v>
      </c>
      <c r="B31" s="258">
        <f t="shared" si="2"/>
        <v>32.6</v>
      </c>
      <c r="C31" s="258">
        <f t="shared" si="4"/>
        <v>10.199999999999999</v>
      </c>
      <c r="D31" s="258">
        <f t="shared" si="4"/>
        <v>42.8</v>
      </c>
      <c r="E31" s="3">
        <f t="shared" si="3"/>
        <v>0.76168224299065423</v>
      </c>
      <c r="F31" s="61">
        <f>(E31-$E$33)/$E$33</f>
        <v>2.8939170355796039E-2</v>
      </c>
      <c r="G31" s="66">
        <f t="shared" si="5"/>
        <v>0.74025974025974028</v>
      </c>
    </row>
    <row r="32" spans="1:7" ht="15.75" thickBot="1" x14ac:dyDescent="0.3">
      <c r="A32" s="177" t="s">
        <v>251</v>
      </c>
      <c r="B32" s="74">
        <f t="shared" si="2"/>
        <v>31.8</v>
      </c>
      <c r="C32" s="74">
        <f t="shared" si="4"/>
        <v>10.4</v>
      </c>
      <c r="D32" s="74">
        <f t="shared" si="4"/>
        <v>42.2</v>
      </c>
      <c r="E32" s="178">
        <f t="shared" si="3"/>
        <v>0.75355450236966826</v>
      </c>
      <c r="F32" s="91">
        <f>(E32-$E$33)/$E$33</f>
        <v>1.7959590920429012E-2</v>
      </c>
      <c r="G32" s="66">
        <f t="shared" si="5"/>
        <v>0.74025974025974028</v>
      </c>
    </row>
    <row r="33" spans="1:6" ht="15.75" thickBot="1" x14ac:dyDescent="0.3">
      <c r="A33" s="289" t="s">
        <v>11</v>
      </c>
      <c r="B33" s="290">
        <f>B29</f>
        <v>34.200000000000003</v>
      </c>
      <c r="C33" s="290">
        <f>C29</f>
        <v>12</v>
      </c>
      <c r="D33" s="290">
        <f>D29</f>
        <v>46.2</v>
      </c>
      <c r="E33" s="291">
        <f t="shared" si="3"/>
        <v>0.74025974025974028</v>
      </c>
      <c r="F33" s="291"/>
    </row>
    <row r="34" spans="1:6" x14ac:dyDescent="0.25">
      <c r="A34" s="10" t="s">
        <v>12</v>
      </c>
    </row>
  </sheetData>
  <mergeCells count="6">
    <mergeCell ref="A23:A24"/>
    <mergeCell ref="B23:D23"/>
    <mergeCell ref="E23:E24"/>
    <mergeCell ref="A3:A4"/>
    <mergeCell ref="B3:D3"/>
    <mergeCell ref="E3:E4"/>
  </mergeCells>
  <hyperlinks>
    <hyperlink ref="A20" location="Contents!A1" display="Hom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F1" workbookViewId="0">
      <selection activeCell="U28" sqref="U28"/>
    </sheetView>
  </sheetViews>
  <sheetFormatPr defaultRowHeight="15" x14ac:dyDescent="0.25"/>
  <cols>
    <col min="1" max="1" width="24.140625" customWidth="1"/>
    <col min="10" max="10" width="10.42578125" customWidth="1"/>
    <col min="11" max="11" width="24.7109375" customWidth="1"/>
  </cols>
  <sheetData>
    <row r="1" spans="1:13" x14ac:dyDescent="0.25">
      <c r="A1" s="11" t="s">
        <v>262</v>
      </c>
    </row>
    <row r="2" spans="1:13" ht="15.75" thickBot="1" x14ac:dyDescent="0.3"/>
    <row r="3" spans="1:13" ht="15.75" thickBot="1" x14ac:dyDescent="0.3">
      <c r="A3" s="553" t="s">
        <v>9</v>
      </c>
      <c r="B3" s="553" t="s">
        <v>35</v>
      </c>
      <c r="C3" s="553"/>
      <c r="D3" s="553"/>
      <c r="E3" s="553"/>
      <c r="F3" s="553"/>
      <c r="G3" s="553"/>
      <c r="H3" s="553"/>
      <c r="I3" s="553" t="s">
        <v>16</v>
      </c>
      <c r="J3" s="555" t="s">
        <v>36</v>
      </c>
      <c r="K3" s="29" t="s">
        <v>173</v>
      </c>
    </row>
    <row r="4" spans="1:13" ht="15.75" thickBot="1" x14ac:dyDescent="0.3">
      <c r="A4" s="554"/>
      <c r="B4" s="22" t="s">
        <v>37</v>
      </c>
      <c r="C4" s="22" t="s">
        <v>38</v>
      </c>
      <c r="D4" s="22" t="s">
        <v>39</v>
      </c>
      <c r="E4" s="23" t="s">
        <v>40</v>
      </c>
      <c r="F4" s="23" t="s">
        <v>41</v>
      </c>
      <c r="G4" s="23" t="s">
        <v>42</v>
      </c>
      <c r="H4" s="23" t="s">
        <v>43</v>
      </c>
      <c r="I4" s="554"/>
      <c r="J4" s="556"/>
      <c r="K4" s="68" t="s">
        <v>174</v>
      </c>
    </row>
    <row r="5" spans="1:13" x14ac:dyDescent="0.25">
      <c r="A5" s="191">
        <v>2008</v>
      </c>
      <c r="B5" s="191">
        <v>2</v>
      </c>
      <c r="C5" s="191">
        <v>4</v>
      </c>
      <c r="D5" s="191">
        <v>6</v>
      </c>
      <c r="E5" s="191">
        <v>2</v>
      </c>
      <c r="F5" s="191">
        <v>5</v>
      </c>
      <c r="G5" s="191">
        <v>13</v>
      </c>
      <c r="H5" s="191">
        <v>14</v>
      </c>
      <c r="I5" s="191">
        <v>46</v>
      </c>
      <c r="J5" s="61">
        <f>M5/I5</f>
        <v>0.58695652173913049</v>
      </c>
      <c r="K5" s="61"/>
      <c r="L5" s="66">
        <f>$J$17</f>
        <v>0.40350877192982454</v>
      </c>
      <c r="M5" s="69">
        <f>SUM(G5:H5)</f>
        <v>27</v>
      </c>
    </row>
    <row r="6" spans="1:13" x14ac:dyDescent="0.25">
      <c r="A6" s="195">
        <v>2009</v>
      </c>
      <c r="B6" s="195">
        <v>7</v>
      </c>
      <c r="C6" s="195">
        <v>2</v>
      </c>
      <c r="D6" s="195">
        <v>9</v>
      </c>
      <c r="E6" s="195">
        <v>3</v>
      </c>
      <c r="F6" s="195">
        <v>10</v>
      </c>
      <c r="G6" s="195">
        <v>6</v>
      </c>
      <c r="H6" s="195">
        <v>19</v>
      </c>
      <c r="I6" s="195">
        <v>56</v>
      </c>
      <c r="J6" s="60">
        <f t="shared" ref="J6:J16" si="0">M6/I6</f>
        <v>0.44642857142857145</v>
      </c>
      <c r="K6" s="60"/>
      <c r="L6" s="66">
        <f>$J$17</f>
        <v>0.40350877192982454</v>
      </c>
      <c r="M6" s="69">
        <f t="shared" ref="M6:M17" si="1">SUM(G6:H6)</f>
        <v>25</v>
      </c>
    </row>
    <row r="7" spans="1:13" x14ac:dyDescent="0.25">
      <c r="A7" s="191">
        <v>2010</v>
      </c>
      <c r="B7" s="191">
        <v>7</v>
      </c>
      <c r="C7" s="191">
        <v>4</v>
      </c>
      <c r="D7" s="191">
        <v>3</v>
      </c>
      <c r="E7" s="191">
        <v>5</v>
      </c>
      <c r="F7" s="191">
        <v>7</v>
      </c>
      <c r="G7" s="191">
        <v>8</v>
      </c>
      <c r="H7" s="191">
        <v>7</v>
      </c>
      <c r="I7" s="191">
        <v>41</v>
      </c>
      <c r="J7" s="61">
        <f t="shared" si="0"/>
        <v>0.36585365853658536</v>
      </c>
      <c r="K7" s="61"/>
      <c r="L7" s="66">
        <f t="shared" ref="L7:L16" si="2">$J$17</f>
        <v>0.40350877192982454</v>
      </c>
      <c r="M7" s="69">
        <f t="shared" si="1"/>
        <v>15</v>
      </c>
    </row>
    <row r="8" spans="1:13" x14ac:dyDescent="0.25">
      <c r="A8" s="195">
        <v>2011</v>
      </c>
      <c r="B8" s="195">
        <v>5</v>
      </c>
      <c r="C8" s="195">
        <v>1</v>
      </c>
      <c r="D8" s="195">
        <v>4</v>
      </c>
      <c r="E8" s="195">
        <v>7</v>
      </c>
      <c r="F8" s="195">
        <v>5</v>
      </c>
      <c r="G8" s="195">
        <v>4</v>
      </c>
      <c r="H8" s="195">
        <v>12</v>
      </c>
      <c r="I8" s="195">
        <v>38</v>
      </c>
      <c r="J8" s="60">
        <f t="shared" si="0"/>
        <v>0.42105263157894735</v>
      </c>
      <c r="K8" s="60"/>
      <c r="L8" s="66">
        <f t="shared" si="2"/>
        <v>0.40350877192982454</v>
      </c>
      <c r="M8" s="69">
        <f t="shared" si="1"/>
        <v>16</v>
      </c>
    </row>
    <row r="9" spans="1:13" x14ac:dyDescent="0.25">
      <c r="A9" s="191">
        <v>2012</v>
      </c>
      <c r="B9" s="191">
        <v>6</v>
      </c>
      <c r="C9" s="191">
        <v>3</v>
      </c>
      <c r="D9" s="191">
        <v>5</v>
      </c>
      <c r="E9" s="191">
        <v>3</v>
      </c>
      <c r="F9" s="191">
        <v>3</v>
      </c>
      <c r="G9" s="191">
        <v>10</v>
      </c>
      <c r="H9" s="191">
        <v>4</v>
      </c>
      <c r="I9" s="191">
        <v>34</v>
      </c>
      <c r="J9" s="61">
        <f t="shared" si="0"/>
        <v>0.41176470588235292</v>
      </c>
      <c r="K9" s="61"/>
      <c r="L9" s="66">
        <f t="shared" si="2"/>
        <v>0.40350877192982454</v>
      </c>
      <c r="M9" s="69">
        <f t="shared" si="1"/>
        <v>14</v>
      </c>
    </row>
    <row r="10" spans="1:13" x14ac:dyDescent="0.25">
      <c r="A10" s="195">
        <v>2013</v>
      </c>
      <c r="B10" s="195">
        <v>0</v>
      </c>
      <c r="C10" s="195">
        <v>5</v>
      </c>
      <c r="D10" s="195">
        <v>2</v>
      </c>
      <c r="E10" s="195">
        <v>6</v>
      </c>
      <c r="F10" s="195">
        <v>2</v>
      </c>
      <c r="G10" s="195">
        <v>5</v>
      </c>
      <c r="H10" s="195">
        <v>5</v>
      </c>
      <c r="I10" s="195">
        <v>25</v>
      </c>
      <c r="J10" s="60">
        <f t="shared" si="0"/>
        <v>0.4</v>
      </c>
      <c r="K10" s="60"/>
      <c r="L10" s="66">
        <f t="shared" si="2"/>
        <v>0.40350877192982454</v>
      </c>
      <c r="M10" s="69">
        <f t="shared" si="1"/>
        <v>10</v>
      </c>
    </row>
    <row r="11" spans="1:13" x14ac:dyDescent="0.25">
      <c r="A11" s="191">
        <v>2014</v>
      </c>
      <c r="B11" s="191">
        <v>4</v>
      </c>
      <c r="C11" s="191">
        <v>6</v>
      </c>
      <c r="D11" s="191">
        <v>4</v>
      </c>
      <c r="E11" s="191">
        <v>2</v>
      </c>
      <c r="F11" s="191">
        <v>6</v>
      </c>
      <c r="G11" s="191">
        <v>7</v>
      </c>
      <c r="H11" s="191">
        <v>4</v>
      </c>
      <c r="I11" s="191">
        <v>33</v>
      </c>
      <c r="J11" s="61">
        <f t="shared" si="0"/>
        <v>0.33333333333333331</v>
      </c>
      <c r="K11" s="61"/>
      <c r="L11" s="66">
        <f t="shared" si="2"/>
        <v>0.40350877192982454</v>
      </c>
      <c r="M11" s="69">
        <f t="shared" si="1"/>
        <v>11</v>
      </c>
    </row>
    <row r="12" spans="1:13" x14ac:dyDescent="0.25">
      <c r="A12" s="195">
        <v>2015</v>
      </c>
      <c r="B12" s="195">
        <v>6</v>
      </c>
      <c r="C12" s="195">
        <v>4</v>
      </c>
      <c r="D12" s="195">
        <v>5</v>
      </c>
      <c r="E12" s="195">
        <v>2</v>
      </c>
      <c r="F12" s="195">
        <v>8</v>
      </c>
      <c r="G12" s="195">
        <v>9</v>
      </c>
      <c r="H12" s="195">
        <v>4</v>
      </c>
      <c r="I12" s="195">
        <v>38</v>
      </c>
      <c r="J12" s="60">
        <f t="shared" si="0"/>
        <v>0.34210526315789475</v>
      </c>
      <c r="K12" s="60"/>
      <c r="L12" s="66">
        <f t="shared" si="2"/>
        <v>0.40350877192982454</v>
      </c>
      <c r="M12" s="69">
        <f t="shared" si="1"/>
        <v>13</v>
      </c>
    </row>
    <row r="13" spans="1:13" x14ac:dyDescent="0.25">
      <c r="A13" s="191">
        <v>2016</v>
      </c>
      <c r="B13" s="191">
        <v>3</v>
      </c>
      <c r="C13" s="191">
        <v>3</v>
      </c>
      <c r="D13" s="191">
        <v>6</v>
      </c>
      <c r="E13" s="191">
        <v>5</v>
      </c>
      <c r="F13" s="191">
        <v>3</v>
      </c>
      <c r="G13" s="191">
        <v>7</v>
      </c>
      <c r="H13" s="191">
        <v>14</v>
      </c>
      <c r="I13" s="191">
        <v>41</v>
      </c>
      <c r="J13" s="61">
        <f t="shared" si="0"/>
        <v>0.51219512195121952</v>
      </c>
      <c r="K13" s="61"/>
      <c r="L13" s="66">
        <f t="shared" si="2"/>
        <v>0.40350877192982454</v>
      </c>
      <c r="M13" s="69">
        <f t="shared" si="1"/>
        <v>21</v>
      </c>
    </row>
    <row r="14" spans="1:13" x14ac:dyDescent="0.25">
      <c r="A14" s="195">
        <v>2017</v>
      </c>
      <c r="B14" s="249">
        <v>3</v>
      </c>
      <c r="C14" s="249">
        <v>0</v>
      </c>
      <c r="D14" s="249">
        <v>0</v>
      </c>
      <c r="E14" s="249">
        <v>1</v>
      </c>
      <c r="F14" s="249">
        <v>4</v>
      </c>
      <c r="G14" s="249">
        <v>5</v>
      </c>
      <c r="H14" s="249">
        <v>9</v>
      </c>
      <c r="I14" s="249">
        <v>22</v>
      </c>
      <c r="J14" s="91">
        <f t="shared" si="0"/>
        <v>0.63636363636363635</v>
      </c>
      <c r="K14" s="91">
        <f>(J14-J17)/J17</f>
        <v>0.57707509881422936</v>
      </c>
      <c r="L14" s="66">
        <f t="shared" si="2"/>
        <v>0.40350877192982454</v>
      </c>
      <c r="M14" s="69">
        <f t="shared" si="1"/>
        <v>14</v>
      </c>
    </row>
    <row r="15" spans="1:13" x14ac:dyDescent="0.25">
      <c r="A15" s="191">
        <v>2018</v>
      </c>
      <c r="B15" s="191">
        <v>2</v>
      </c>
      <c r="C15" s="191">
        <v>5</v>
      </c>
      <c r="D15" s="191">
        <v>2</v>
      </c>
      <c r="E15" s="191">
        <v>3</v>
      </c>
      <c r="F15" s="191">
        <v>1</v>
      </c>
      <c r="G15" s="191">
        <v>6</v>
      </c>
      <c r="H15" s="191">
        <v>10</v>
      </c>
      <c r="I15" s="191">
        <v>29</v>
      </c>
      <c r="J15" s="61">
        <f t="shared" si="0"/>
        <v>0.55172413793103448</v>
      </c>
      <c r="K15" s="61">
        <f>(J15-J17)/J17</f>
        <v>0.36731634182908551</v>
      </c>
      <c r="L15" s="66">
        <f t="shared" si="2"/>
        <v>0.40350877192982454</v>
      </c>
      <c r="M15" s="69">
        <f t="shared" si="1"/>
        <v>16</v>
      </c>
    </row>
    <row r="16" spans="1:13" ht="15.75" thickBot="1" x14ac:dyDescent="0.3">
      <c r="A16" s="195">
        <v>2019</v>
      </c>
      <c r="B16" s="249">
        <v>2</v>
      </c>
      <c r="C16" s="249">
        <v>2</v>
      </c>
      <c r="D16" s="249">
        <v>3</v>
      </c>
      <c r="E16" s="249">
        <v>2</v>
      </c>
      <c r="F16" s="249">
        <v>1</v>
      </c>
      <c r="G16" s="249">
        <v>12</v>
      </c>
      <c r="H16" s="249">
        <v>7</v>
      </c>
      <c r="I16" s="249">
        <v>29</v>
      </c>
      <c r="J16" s="91">
        <f t="shared" si="0"/>
        <v>0.65517241379310343</v>
      </c>
      <c r="K16" s="91">
        <f>(J16-J17)/J17</f>
        <v>0.62368815592203897</v>
      </c>
      <c r="L16" s="66">
        <f t="shared" si="2"/>
        <v>0.40350877192982454</v>
      </c>
      <c r="M16" s="69">
        <f t="shared" si="1"/>
        <v>19</v>
      </c>
    </row>
    <row r="17" spans="1:13" ht="15.75" thickBot="1" x14ac:dyDescent="0.3">
      <c r="A17" s="289" t="s">
        <v>11</v>
      </c>
      <c r="B17" s="290">
        <v>3.8</v>
      </c>
      <c r="C17" s="290">
        <v>4.2</v>
      </c>
      <c r="D17" s="290">
        <v>4.4000000000000004</v>
      </c>
      <c r="E17" s="290">
        <v>3.6</v>
      </c>
      <c r="F17" s="290">
        <v>4.4000000000000004</v>
      </c>
      <c r="G17" s="290">
        <v>7.6</v>
      </c>
      <c r="H17" s="290">
        <v>6.2</v>
      </c>
      <c r="I17" s="290">
        <v>34.200000000000003</v>
      </c>
      <c r="J17" s="291">
        <f>M17/I17</f>
        <v>0.40350877192982454</v>
      </c>
      <c r="K17" s="306"/>
      <c r="M17" s="69">
        <f t="shared" si="1"/>
        <v>13.8</v>
      </c>
    </row>
    <row r="18" spans="1:13" x14ac:dyDescent="0.25">
      <c r="A18" s="10" t="s">
        <v>12</v>
      </c>
    </row>
    <row r="20" spans="1:13" x14ac:dyDescent="0.25">
      <c r="A20" s="9" t="s">
        <v>88</v>
      </c>
    </row>
    <row r="21" spans="1:13" ht="15.75" thickBot="1" x14ac:dyDescent="0.3">
      <c r="A21" s="11" t="s">
        <v>263</v>
      </c>
    </row>
    <row r="22" spans="1:13" ht="15.75" thickBot="1" x14ac:dyDescent="0.3">
      <c r="A22" s="553" t="s">
        <v>9</v>
      </c>
      <c r="B22" s="553" t="s">
        <v>35</v>
      </c>
      <c r="C22" s="553"/>
      <c r="D22" s="553"/>
      <c r="E22" s="553"/>
      <c r="F22" s="553"/>
      <c r="G22" s="553"/>
      <c r="H22" s="553"/>
      <c r="I22" s="553" t="s">
        <v>16</v>
      </c>
      <c r="J22" s="555" t="s">
        <v>36</v>
      </c>
      <c r="K22" s="29" t="s">
        <v>173</v>
      </c>
    </row>
    <row r="23" spans="1:13" ht="15.75" thickBot="1" x14ac:dyDescent="0.3">
      <c r="A23" s="565"/>
      <c r="B23" s="63" t="s">
        <v>37</v>
      </c>
      <c r="C23" s="63" t="s">
        <v>38</v>
      </c>
      <c r="D23" s="63" t="s">
        <v>39</v>
      </c>
      <c r="E23" s="64" t="s">
        <v>40</v>
      </c>
      <c r="F23" s="64" t="s">
        <v>41</v>
      </c>
      <c r="G23" s="64" t="s">
        <v>42</v>
      </c>
      <c r="H23" s="64" t="s">
        <v>43</v>
      </c>
      <c r="I23" s="554"/>
      <c r="J23" s="556"/>
      <c r="K23" s="68" t="s">
        <v>174</v>
      </c>
    </row>
    <row r="24" spans="1:13" x14ac:dyDescent="0.25">
      <c r="A24" s="15" t="s">
        <v>160</v>
      </c>
      <c r="B24" s="258">
        <f t="shared" ref="B24:I31" si="3">AVERAGE(B5:B9)</f>
        <v>5.4</v>
      </c>
      <c r="C24" s="258">
        <f t="shared" si="3"/>
        <v>2.8</v>
      </c>
      <c r="D24" s="258">
        <f t="shared" si="3"/>
        <v>5.4</v>
      </c>
      <c r="E24" s="258">
        <f t="shared" si="3"/>
        <v>4</v>
      </c>
      <c r="F24" s="258">
        <f t="shared" si="3"/>
        <v>6</v>
      </c>
      <c r="G24" s="258">
        <f t="shared" si="3"/>
        <v>8.1999999999999993</v>
      </c>
      <c r="H24" s="258">
        <f t="shared" si="3"/>
        <v>11.2</v>
      </c>
      <c r="I24" s="258">
        <f t="shared" si="3"/>
        <v>43</v>
      </c>
      <c r="J24" s="3">
        <f>M24/I24</f>
        <v>0.4511627906976744</v>
      </c>
      <c r="K24" s="61"/>
      <c r="L24" s="66">
        <f t="shared" ref="L24:L32" si="4">$J$32</f>
        <v>0.40350877192982454</v>
      </c>
      <c r="M24" s="69">
        <f t="shared" ref="M24:M30" si="5">SUM(G24:H24)</f>
        <v>19.399999999999999</v>
      </c>
    </row>
    <row r="25" spans="1:13" x14ac:dyDescent="0.25">
      <c r="A25" s="5" t="s">
        <v>161</v>
      </c>
      <c r="B25" s="256">
        <f t="shared" si="3"/>
        <v>5</v>
      </c>
      <c r="C25" s="256">
        <f t="shared" si="3"/>
        <v>3</v>
      </c>
      <c r="D25" s="256">
        <f t="shared" si="3"/>
        <v>4.5999999999999996</v>
      </c>
      <c r="E25" s="256">
        <f t="shared" si="3"/>
        <v>4.8</v>
      </c>
      <c r="F25" s="256">
        <f t="shared" si="3"/>
        <v>5.4</v>
      </c>
      <c r="G25" s="256">
        <f t="shared" si="3"/>
        <v>6.6</v>
      </c>
      <c r="H25" s="256">
        <f t="shared" si="3"/>
        <v>9.4</v>
      </c>
      <c r="I25" s="256">
        <f t="shared" si="3"/>
        <v>38.799999999999997</v>
      </c>
      <c r="J25" s="6">
        <f t="shared" ref="J25:J32" si="6">M25/I25</f>
        <v>0.41237113402061859</v>
      </c>
      <c r="K25" s="60"/>
      <c r="L25" s="66">
        <f t="shared" si="4"/>
        <v>0.40350877192982454</v>
      </c>
      <c r="M25" s="69">
        <f t="shared" si="5"/>
        <v>16</v>
      </c>
    </row>
    <row r="26" spans="1:13" x14ac:dyDescent="0.25">
      <c r="A26" s="15" t="s">
        <v>162</v>
      </c>
      <c r="B26" s="258">
        <f t="shared" si="3"/>
        <v>4.4000000000000004</v>
      </c>
      <c r="C26" s="258">
        <f t="shared" si="3"/>
        <v>3.8</v>
      </c>
      <c r="D26" s="258">
        <f t="shared" si="3"/>
        <v>3.6</v>
      </c>
      <c r="E26" s="258">
        <f t="shared" si="3"/>
        <v>4.5999999999999996</v>
      </c>
      <c r="F26" s="258">
        <f t="shared" si="3"/>
        <v>4.5999999999999996</v>
      </c>
      <c r="G26" s="258">
        <f t="shared" si="3"/>
        <v>6.8</v>
      </c>
      <c r="H26" s="258">
        <f t="shared" si="3"/>
        <v>6.4</v>
      </c>
      <c r="I26" s="258">
        <f t="shared" si="3"/>
        <v>34.200000000000003</v>
      </c>
      <c r="J26" s="3">
        <f t="shared" si="6"/>
        <v>0.38596491228070168</v>
      </c>
      <c r="K26" s="61"/>
      <c r="L26" s="66">
        <f t="shared" si="4"/>
        <v>0.40350877192982454</v>
      </c>
      <c r="M26" s="95">
        <f t="shared" si="5"/>
        <v>13.2</v>
      </c>
    </row>
    <row r="27" spans="1:13" x14ac:dyDescent="0.25">
      <c r="A27" s="5" t="s">
        <v>163</v>
      </c>
      <c r="B27" s="256">
        <f t="shared" si="3"/>
        <v>4.2</v>
      </c>
      <c r="C27" s="256">
        <f t="shared" si="3"/>
        <v>3.8</v>
      </c>
      <c r="D27" s="256">
        <f t="shared" si="3"/>
        <v>4</v>
      </c>
      <c r="E27" s="256">
        <f t="shared" si="3"/>
        <v>4</v>
      </c>
      <c r="F27" s="256">
        <f t="shared" si="3"/>
        <v>4.8</v>
      </c>
      <c r="G27" s="256">
        <f t="shared" si="3"/>
        <v>7</v>
      </c>
      <c r="H27" s="256">
        <f t="shared" si="3"/>
        <v>5.8</v>
      </c>
      <c r="I27" s="256">
        <f t="shared" si="3"/>
        <v>33.6</v>
      </c>
      <c r="J27" s="6">
        <f t="shared" si="6"/>
        <v>0.38095238095238093</v>
      </c>
      <c r="K27" s="60"/>
      <c r="L27" s="66">
        <f t="shared" si="4"/>
        <v>0.40350877192982454</v>
      </c>
      <c r="M27" s="95">
        <f t="shared" si="5"/>
        <v>12.8</v>
      </c>
    </row>
    <row r="28" spans="1:13" x14ac:dyDescent="0.25">
      <c r="A28" s="15" t="s">
        <v>155</v>
      </c>
      <c r="B28" s="258">
        <f t="shared" si="3"/>
        <v>3.8</v>
      </c>
      <c r="C28" s="258">
        <f t="shared" si="3"/>
        <v>4.2</v>
      </c>
      <c r="D28" s="258">
        <f t="shared" si="3"/>
        <v>4.4000000000000004</v>
      </c>
      <c r="E28" s="258">
        <f t="shared" si="3"/>
        <v>3.6</v>
      </c>
      <c r="F28" s="258">
        <f t="shared" si="3"/>
        <v>4.4000000000000004</v>
      </c>
      <c r="G28" s="258">
        <f t="shared" si="3"/>
        <v>7.6</v>
      </c>
      <c r="H28" s="258">
        <f t="shared" si="3"/>
        <v>6.2</v>
      </c>
      <c r="I28" s="258">
        <f t="shared" si="3"/>
        <v>34.200000000000003</v>
      </c>
      <c r="J28" s="3">
        <f t="shared" si="6"/>
        <v>0.40350877192982454</v>
      </c>
      <c r="K28" s="61"/>
      <c r="L28" s="66">
        <f t="shared" si="4"/>
        <v>0.40350877192982454</v>
      </c>
      <c r="M28" s="95">
        <f t="shared" si="5"/>
        <v>13.8</v>
      </c>
    </row>
    <row r="29" spans="1:13" x14ac:dyDescent="0.25">
      <c r="A29" s="5" t="s">
        <v>156</v>
      </c>
      <c r="B29" s="256">
        <f t="shared" si="3"/>
        <v>3.2</v>
      </c>
      <c r="C29" s="256">
        <f t="shared" si="3"/>
        <v>3.6</v>
      </c>
      <c r="D29" s="256">
        <f t="shared" si="3"/>
        <v>3.4</v>
      </c>
      <c r="E29" s="256">
        <f t="shared" si="3"/>
        <v>3.2</v>
      </c>
      <c r="F29" s="256">
        <f t="shared" si="3"/>
        <v>4.5999999999999996</v>
      </c>
      <c r="G29" s="256">
        <f t="shared" si="3"/>
        <v>6.6</v>
      </c>
      <c r="H29" s="256">
        <f t="shared" si="3"/>
        <v>7.2</v>
      </c>
      <c r="I29" s="256">
        <f t="shared" si="3"/>
        <v>31.8</v>
      </c>
      <c r="J29" s="6">
        <f>M29/I29</f>
        <v>0.43396226415094341</v>
      </c>
      <c r="K29" s="178">
        <f>(J29-$J$32)/$J$32</f>
        <v>7.5471698113207641E-2</v>
      </c>
      <c r="L29" s="66">
        <f t="shared" si="4"/>
        <v>0.40350877192982454</v>
      </c>
      <c r="M29" s="95">
        <f t="shared" si="5"/>
        <v>13.8</v>
      </c>
    </row>
    <row r="30" spans="1:13" x14ac:dyDescent="0.25">
      <c r="A30" s="176" t="s">
        <v>218</v>
      </c>
      <c r="B30" s="258">
        <f t="shared" si="3"/>
        <v>3.6</v>
      </c>
      <c r="C30" s="258">
        <f t="shared" si="3"/>
        <v>3.6</v>
      </c>
      <c r="D30" s="258">
        <f t="shared" si="3"/>
        <v>3.4</v>
      </c>
      <c r="E30" s="258">
        <f t="shared" si="3"/>
        <v>2.6</v>
      </c>
      <c r="F30" s="258">
        <f t="shared" si="3"/>
        <v>4.4000000000000004</v>
      </c>
      <c r="G30" s="258">
        <f t="shared" si="3"/>
        <v>6.8</v>
      </c>
      <c r="H30" s="258">
        <f t="shared" si="3"/>
        <v>8.1999999999999993</v>
      </c>
      <c r="I30" s="258">
        <f t="shared" si="3"/>
        <v>32.6</v>
      </c>
      <c r="J30" s="3">
        <f>M30/I30</f>
        <v>0.46012269938650302</v>
      </c>
      <c r="K30" s="61">
        <f>(J30-$J$32)/$J$32</f>
        <v>0.14030408108829015</v>
      </c>
      <c r="L30" s="66">
        <f t="shared" si="4"/>
        <v>0.40350877192982454</v>
      </c>
      <c r="M30" s="95">
        <f t="shared" si="5"/>
        <v>15</v>
      </c>
    </row>
    <row r="31" spans="1:13" ht="15.75" thickBot="1" x14ac:dyDescent="0.3">
      <c r="A31" s="195" t="s">
        <v>251</v>
      </c>
      <c r="B31" s="256">
        <f t="shared" si="3"/>
        <v>3.2</v>
      </c>
      <c r="C31" s="256">
        <f t="shared" si="3"/>
        <v>2.8</v>
      </c>
      <c r="D31" s="256">
        <f t="shared" si="3"/>
        <v>3.2</v>
      </c>
      <c r="E31" s="256">
        <f t="shared" si="3"/>
        <v>2.6</v>
      </c>
      <c r="F31" s="256">
        <f t="shared" si="3"/>
        <v>3.4</v>
      </c>
      <c r="G31" s="256">
        <f t="shared" si="3"/>
        <v>7.8</v>
      </c>
      <c r="H31" s="256">
        <f t="shared" si="3"/>
        <v>8.8000000000000007</v>
      </c>
      <c r="I31" s="256">
        <f t="shared" si="3"/>
        <v>31.8</v>
      </c>
      <c r="J31" s="6">
        <f>SUM(G31:H31)/I31</f>
        <v>0.5220125786163522</v>
      </c>
      <c r="K31" s="178">
        <f>(J31-$J$32)/$J$32</f>
        <v>0.29368334700574245</v>
      </c>
      <c r="L31" s="66">
        <f t="shared" si="4"/>
        <v>0.40350877192982454</v>
      </c>
      <c r="M31" s="69"/>
    </row>
    <row r="32" spans="1:13" ht="15.75" thickBot="1" x14ac:dyDescent="0.3">
      <c r="A32" s="289" t="s">
        <v>11</v>
      </c>
      <c r="B32" s="290">
        <f>B28</f>
        <v>3.8</v>
      </c>
      <c r="C32" s="290">
        <f t="shared" ref="C32:I32" si="7">C28</f>
        <v>4.2</v>
      </c>
      <c r="D32" s="290">
        <f t="shared" si="7"/>
        <v>4.4000000000000004</v>
      </c>
      <c r="E32" s="290">
        <f t="shared" si="7"/>
        <v>3.6</v>
      </c>
      <c r="F32" s="290">
        <f t="shared" si="7"/>
        <v>4.4000000000000004</v>
      </c>
      <c r="G32" s="290">
        <f t="shared" si="7"/>
        <v>7.6</v>
      </c>
      <c r="H32" s="290">
        <f t="shared" si="7"/>
        <v>6.2</v>
      </c>
      <c r="I32" s="290">
        <f t="shared" si="7"/>
        <v>34.200000000000003</v>
      </c>
      <c r="J32" s="291">
        <f t="shared" si="6"/>
        <v>0.40350877192982454</v>
      </c>
      <c r="K32" s="291"/>
      <c r="L32" s="66">
        <f t="shared" si="4"/>
        <v>0.40350877192982454</v>
      </c>
      <c r="M32" s="69">
        <f>SUM(G32:H32)</f>
        <v>13.8</v>
      </c>
    </row>
    <row r="33" spans="1:1" x14ac:dyDescent="0.25">
      <c r="A33" s="10" t="s">
        <v>12</v>
      </c>
    </row>
  </sheetData>
  <mergeCells count="8">
    <mergeCell ref="J22:J23"/>
    <mergeCell ref="A22:A23"/>
    <mergeCell ref="B22:H22"/>
    <mergeCell ref="I22:I23"/>
    <mergeCell ref="A3:A4"/>
    <mergeCell ref="B3:H3"/>
    <mergeCell ref="I3:I4"/>
    <mergeCell ref="J3:J4"/>
  </mergeCells>
  <hyperlinks>
    <hyperlink ref="A20" location="Contents!A1" display="Home"/>
  </hyperlinks>
  <pageMargins left="0.7" right="0.7" top="0.75" bottom="0.75" header="0.3" footer="0.3"/>
  <pageSetup paperSize="9" orientation="portrait" r:id="rId1"/>
  <ignoredErrors>
    <ignoredError sqref="M5:M17"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Cover</vt:lpstr>
      <vt:lpstr>Contents</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Graduated Driver Licensing (GDL) – Monitoring Report 2019 -Accompanying Spreadsheet</dc:title>
  <dc:subject>What are our priorities and how are we doing</dc:subject>
  <dc:creator>Analysis Statistics and Research Branch</dc:creator>
  <cp:keywords>DFI, ASRB, NISRA, Statistics, Northern Ireland, Road Safety, graduated, driving, licensing, GDL, road traffic collision, collision, casualties, casualty, fatalities, fatal, killed, serious injury, serious injuries, seriously, injured, KSI,  Driver, Car,  Biker, motorcycle, motorcyclist, Young, Speed, Drink, Drug, rural, dual, carriageway, motorway, built up, 40mph, single, novice</cp:keywords>
  <dc:description>This report in the series presents road traffic collision data for the five years 2012-2016 and provides the current picture ahead of the launch of GDL. It is intended that this report will be updated annually so that trends in these data will help determine how the introduction of GDL has contributed to movement in collisions statistics.</dc:description>
  <cp:lastModifiedBy>Philip Ward</cp:lastModifiedBy>
  <cp:lastPrinted>2021-03-23T12:33:20Z</cp:lastPrinted>
  <dcterms:created xsi:type="dcterms:W3CDTF">2018-02-21T08:52:25Z</dcterms:created>
  <dcterms:modified xsi:type="dcterms:W3CDTF">2021-03-24T17:44:08Z</dcterms:modified>
  <cp:category>Statistics produced in accordance with departmental requirements</cp:category>
</cp:coreProperties>
</file>